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okumentumok\Mintatantervek\Mintatantervek_2024_2025\HONLAPRA_2024_25\"/>
    </mc:Choice>
  </mc:AlternateContent>
  <xr:revisionPtr revIDLastSave="0" documentId="13_ncr:1_{18BE458C-C7E0-41E0-B618-684710CB3604}" xr6:coauthVersionLast="47" xr6:coauthVersionMax="47" xr10:uidLastSave="{00000000-0000-0000-0000-000000000000}"/>
  <bookViews>
    <workbookView xWindow="28680" yWindow="-120" windowWidth="29040" windowHeight="15720" xr2:uid="{3A77E212-44D4-4E5C-AC61-79C804469BD4}"/>
  </bookViews>
  <sheets>
    <sheet name="Rekreáció és életmód_2024_2025" sheetId="1" r:id="rId1"/>
  </sheets>
  <definedNames>
    <definedName name="_xlnm._FilterDatabase" localSheetId="0" hidden="1">'Rekreáció és életmód_2024_2025'!$A$19:$R$92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2" i="1" l="1"/>
  <c r="Q92" i="1"/>
  <c r="P92" i="1"/>
  <c r="O92" i="1"/>
  <c r="N92" i="1"/>
  <c r="M92" i="1"/>
  <c r="L92" i="1"/>
  <c r="K92" i="1"/>
  <c r="J92" i="1"/>
  <c r="F92" i="1" s="1"/>
  <c r="I92" i="1"/>
  <c r="H92" i="1"/>
  <c r="G92" i="1"/>
  <c r="E92" i="1" s="1"/>
  <c r="R22" i="1"/>
  <c r="Q22" i="1"/>
  <c r="P22" i="1"/>
  <c r="O22" i="1"/>
  <c r="N22" i="1"/>
  <c r="M22" i="1"/>
  <c r="L22" i="1"/>
  <c r="K22" i="1"/>
  <c r="J22" i="1"/>
  <c r="I22" i="1"/>
  <c r="H22" i="1"/>
  <c r="G22" i="1"/>
  <c r="H16" i="1"/>
  <c r="E15" i="1"/>
  <c r="K14" i="1"/>
  <c r="I14" i="1"/>
  <c r="E14" i="1" s="1"/>
  <c r="E13" i="1"/>
  <c r="I12" i="1"/>
  <c r="G12" i="1"/>
  <c r="G16" i="1" s="1"/>
  <c r="F12" i="1"/>
  <c r="E12" i="1" s="1"/>
  <c r="J11" i="1"/>
  <c r="I11" i="1"/>
  <c r="H11" i="1"/>
  <c r="G11" i="1"/>
  <c r="F11" i="1"/>
  <c r="E11" i="1"/>
  <c r="J10" i="1"/>
  <c r="E10" i="1" s="1"/>
  <c r="I10" i="1"/>
  <c r="H10" i="1"/>
  <c r="G10" i="1"/>
  <c r="F10" i="1"/>
  <c r="K9" i="1"/>
  <c r="K16" i="1" s="1"/>
  <c r="J9" i="1"/>
  <c r="J16" i="1" s="1"/>
  <c r="I9" i="1"/>
  <c r="I16" i="1" s="1"/>
  <c r="H9" i="1"/>
  <c r="G9" i="1"/>
  <c r="F9" i="1"/>
  <c r="E9" i="1" s="1"/>
  <c r="K5" i="1"/>
  <c r="J5" i="1"/>
  <c r="G5" i="1"/>
  <c r="K4" i="1"/>
  <c r="J4" i="1"/>
  <c r="I4" i="1"/>
  <c r="L4" i="1" s="1"/>
  <c r="H4" i="1"/>
  <c r="G4" i="1"/>
  <c r="F4" i="1"/>
  <c r="K3" i="1"/>
  <c r="J3" i="1"/>
  <c r="I3" i="1"/>
  <c r="I5" i="1" s="1"/>
  <c r="H3" i="1"/>
  <c r="H5" i="1" s="1"/>
  <c r="G3" i="1"/>
  <c r="F3" i="1"/>
  <c r="F5" i="1" s="1"/>
  <c r="E16" i="1" l="1"/>
  <c r="L3" i="1"/>
  <c r="L5" i="1" s="1"/>
  <c r="F6" i="1" s="1"/>
  <c r="F16" i="1"/>
</calcChain>
</file>

<file path=xl/sharedStrings.xml><?xml version="1.0" encoding="utf-8"?>
<sst xmlns="http://schemas.openxmlformats.org/spreadsheetml/2006/main" count="601" uniqueCount="237">
  <si>
    <t>Felelős Kar megnevezése</t>
  </si>
  <si>
    <t>KRE-GESZK</t>
  </si>
  <si>
    <t>Szak megnevezése</t>
  </si>
  <si>
    <t>Rekreáció és életmód alapképzési szak</t>
  </si>
  <si>
    <t>1. félév</t>
  </si>
  <si>
    <t>2. félév</t>
  </si>
  <si>
    <t>3. félév</t>
  </si>
  <si>
    <t>4. félév</t>
  </si>
  <si>
    <t>5. félév</t>
  </si>
  <si>
    <t>6. félév</t>
  </si>
  <si>
    <t>Össz</t>
  </si>
  <si>
    <t>Munkarend</t>
  </si>
  <si>
    <t>Nappali</t>
  </si>
  <si>
    <t>Elmélet</t>
  </si>
  <si>
    <t>Képzési hely</t>
  </si>
  <si>
    <t>Budapest</t>
  </si>
  <si>
    <t>Gyakorlat</t>
  </si>
  <si>
    <t>Hatályos</t>
  </si>
  <si>
    <t>2024. szeptember 1-től</t>
  </si>
  <si>
    <t>összesen</t>
  </si>
  <si>
    <t>Szakfelelős</t>
  </si>
  <si>
    <t>Dr. habil. Fritz Péter egyetemi docens</t>
  </si>
  <si>
    <t>gyak % (elvárt: 60-70)</t>
  </si>
  <si>
    <t>KÓD</t>
  </si>
  <si>
    <t>Tudományág</t>
  </si>
  <si>
    <t>elvárt kredit</t>
  </si>
  <si>
    <t>Mintatantervi kredit</t>
  </si>
  <si>
    <t>SPORT</t>
  </si>
  <si>
    <t>Sporttudomány</t>
  </si>
  <si>
    <t>80-100</t>
  </si>
  <si>
    <t>EGTUD</t>
  </si>
  <si>
    <t>Egészségtudomány</t>
  </si>
  <si>
    <t>30-45</t>
  </si>
  <si>
    <t>TÁRSG</t>
  </si>
  <si>
    <t>Társadalom- és gazdaságtudomány</t>
  </si>
  <si>
    <t>20-40</t>
  </si>
  <si>
    <t>KÖZISM</t>
  </si>
  <si>
    <t>Közismereti alapismeretek</t>
  </si>
  <si>
    <t>10-15</t>
  </si>
  <si>
    <t>SZGYAK</t>
  </si>
  <si>
    <t>Szakmai gyakorlat</t>
  </si>
  <si>
    <t>min. 8</t>
  </si>
  <si>
    <t>SZV</t>
  </si>
  <si>
    <t>Szabadon választható</t>
  </si>
  <si>
    <t>min. 6</t>
  </si>
  <si>
    <t>SZAKD</t>
  </si>
  <si>
    <t>Szakdolgozat</t>
  </si>
  <si>
    <t>ÖSSZESEN</t>
  </si>
  <si>
    <t>Előfeltétel tantárgy</t>
  </si>
  <si>
    <t>Tantárgy kódja</t>
  </si>
  <si>
    <t>Tantárgy neve</t>
  </si>
  <si>
    <t>Tárgyfelvétel típusa</t>
  </si>
  <si>
    <t>Típus</t>
  </si>
  <si>
    <t>Számonkérés</t>
  </si>
  <si>
    <t>Félév</t>
  </si>
  <si>
    <t>Heti óraszám</t>
  </si>
  <si>
    <t>Kredit</t>
  </si>
  <si>
    <t>Rekreáció elmélete és módszertana I.</t>
  </si>
  <si>
    <t>kötelező</t>
  </si>
  <si>
    <t>elmélet</t>
  </si>
  <si>
    <t>K</t>
  </si>
  <si>
    <t>Sporttörténet</t>
  </si>
  <si>
    <t>gyakorlat</t>
  </si>
  <si>
    <t>Gyj</t>
  </si>
  <si>
    <t>Gimnasztika</t>
  </si>
  <si>
    <t>Játékok és testkulturális hagyományok</t>
  </si>
  <si>
    <t>Anatómia I.</t>
  </si>
  <si>
    <t>Egészségértés</t>
  </si>
  <si>
    <t>Balesetmegelőzés, elsősegélynyújtás</t>
  </si>
  <si>
    <t>Bevezetés a pszichológiába</t>
  </si>
  <si>
    <t>Pedagógiai alapismeretek</t>
  </si>
  <si>
    <t>Jogi és EU alapismeretek</t>
  </si>
  <si>
    <t>Egyházismeret</t>
  </si>
  <si>
    <t>Idegennyelv</t>
  </si>
  <si>
    <t>Informatika</t>
  </si>
  <si>
    <t>Rekreáció elméletet és módszertana II.</t>
  </si>
  <si>
    <t>Motoros képességek</t>
  </si>
  <si>
    <t>Sportturizmus, egészségturizmus, gyógyturizmus</t>
  </si>
  <si>
    <t>Atlétika</t>
  </si>
  <si>
    <t>Csapatsportjátékok alapjai (kosárlabda, kézilabda)</t>
  </si>
  <si>
    <t>Anatómia II.</t>
  </si>
  <si>
    <t>Élettan I.</t>
  </si>
  <si>
    <t>Biokémia</t>
  </si>
  <si>
    <t>Menedzsment alapismeretek</t>
  </si>
  <si>
    <t>Kommunikáció, szakkommunikáció a rekreációban</t>
  </si>
  <si>
    <t>Idegennyelvi szaknyelv</t>
  </si>
  <si>
    <t>Edzéselmélet - Rekreáció edzéselmélet</t>
  </si>
  <si>
    <t>Animáció</t>
  </si>
  <si>
    <t>Úszás</t>
  </si>
  <si>
    <t>Turisztika tábor</t>
  </si>
  <si>
    <t>Csapatsportjátékok alapjai (röplabda, labdarúgás)</t>
  </si>
  <si>
    <t>Élettan II.</t>
  </si>
  <si>
    <t>Biomechanika</t>
  </si>
  <si>
    <t>Egészségfejlesztés, egészséges életmód</t>
  </si>
  <si>
    <t>Gazdasági- és sportjogi ismeretek</t>
  </si>
  <si>
    <t>Sport- és egészségszociológia</t>
  </si>
  <si>
    <t>Szabadon választható tantárgy*</t>
  </si>
  <si>
    <t>szabadon választható</t>
  </si>
  <si>
    <t>Szakmai gyakorlat I.</t>
  </si>
  <si>
    <t>Rekreációs edzéstervezés</t>
  </si>
  <si>
    <t>Ütősportok**</t>
  </si>
  <si>
    <t>kötelezően választható</t>
  </si>
  <si>
    <t>Gördülő sportok**</t>
  </si>
  <si>
    <t>Küzdősportok</t>
  </si>
  <si>
    <t>Havas tábor</t>
  </si>
  <si>
    <t>Egészséges táplálkozás, sporttáplálkozás</t>
  </si>
  <si>
    <t>Egészségpedagógia</t>
  </si>
  <si>
    <t>Egészségpszichológia</t>
  </si>
  <si>
    <t>Sportrendezvényszervezési és létesítményüzemeltetési ismeretek</t>
  </si>
  <si>
    <t>Kutatásmódszertan, statisztika</t>
  </si>
  <si>
    <t>Szakmai gyakorlat II.</t>
  </si>
  <si>
    <t>Rekreáció gyakorlata</t>
  </si>
  <si>
    <t>Csoportos és funkcionális óravezetés</t>
  </si>
  <si>
    <t>Zenére végezhető mozgásformák</t>
  </si>
  <si>
    <t>Szellemi rekreáció</t>
  </si>
  <si>
    <t>Vizi tábor</t>
  </si>
  <si>
    <t>Egészségügyi rendszerek</t>
  </si>
  <si>
    <t>Rehabilitációs orvosi alapismeretek a rekreációban</t>
  </si>
  <si>
    <t>Senior rekreáció</t>
  </si>
  <si>
    <t>Mentálhigiéné és a mentális betegségek alapismerete</t>
  </si>
  <si>
    <t>Szakdolgozat felkészítő I.</t>
  </si>
  <si>
    <t>konzultáció</t>
  </si>
  <si>
    <t>MinAi</t>
  </si>
  <si>
    <t>Szakmai gyakorlat III.</t>
  </si>
  <si>
    <t>Az életmódtanácsadás elmélete és gyakorlata</t>
  </si>
  <si>
    <t>Sportmenedzsment és sportvállalkozási ismeretek a rekreációban</t>
  </si>
  <si>
    <t>Fenntarthatóság és környezetkultúra</t>
  </si>
  <si>
    <t>Rekreációs eseményszervezés</t>
  </si>
  <si>
    <t>Mozgásterápia</t>
  </si>
  <si>
    <t>Fogyatékkal élők rekreációja</t>
  </si>
  <si>
    <t>Wellness, vizi rekreáció</t>
  </si>
  <si>
    <t>Fitnesz, személyi edzés</t>
  </si>
  <si>
    <t>Szakdolgozati felkészítő II.</t>
  </si>
  <si>
    <t>Megjegyzés:</t>
  </si>
  <si>
    <t>A képzés során a hallgatónak a szabadon választható tantárgykeret terhére egy tantárgyat az Egyetem másik Karának szabadon választható tantárgyi kínálatából kell teljesíteni.</t>
  </si>
  <si>
    <t>**</t>
  </si>
  <si>
    <t>A két tantárgy közül a hallgatónak egyet kell választania és teljesíteni.</t>
  </si>
  <si>
    <t>Rövidítések:</t>
  </si>
  <si>
    <t>Ai</t>
  </si>
  <si>
    <t>Aláírás</t>
  </si>
  <si>
    <t>Gyakorlati jegy</t>
  </si>
  <si>
    <t>Kollokvium</t>
  </si>
  <si>
    <t>Minősített aláírás</t>
  </si>
  <si>
    <t>szakdolgozat</t>
  </si>
  <si>
    <t>5REKRNBP240101</t>
  </si>
  <si>
    <t>5REKRNBP240102</t>
  </si>
  <si>
    <t>5REKRNBP240103</t>
  </si>
  <si>
    <t>5REKRNBP240104</t>
  </si>
  <si>
    <t>5REKRNBP240105</t>
  </si>
  <si>
    <t>5REKRNBP240106</t>
  </si>
  <si>
    <t>5REKRNBP240107</t>
  </si>
  <si>
    <t>5REKRNBP240108</t>
  </si>
  <si>
    <t>5REKRNBP240109</t>
  </si>
  <si>
    <t>5REKRNBP240110</t>
  </si>
  <si>
    <t>5REKRNBP240111</t>
  </si>
  <si>
    <t>5REKRNBP240112</t>
  </si>
  <si>
    <t>5REKRNBP240113</t>
  </si>
  <si>
    <t>5REKRNBP240201</t>
  </si>
  <si>
    <t>5REKRNBP240202</t>
  </si>
  <si>
    <t>5REKRNBP240203</t>
  </si>
  <si>
    <t>5REKRNBP240204</t>
  </si>
  <si>
    <t>5REKRNBP240205</t>
  </si>
  <si>
    <t>5REKRNBP240206</t>
  </si>
  <si>
    <t>5REKRNBP240207</t>
  </si>
  <si>
    <t>5REKRNBP240208</t>
  </si>
  <si>
    <t>5REKRNBP240209</t>
  </si>
  <si>
    <t>5REKRNBP240210</t>
  </si>
  <si>
    <t>5REKRNBP240211</t>
  </si>
  <si>
    <t>5REKRNBP240301</t>
  </si>
  <si>
    <t>5REKRNBP240302</t>
  </si>
  <si>
    <t>5REKRNBP240303</t>
  </si>
  <si>
    <t>5REKRNBP240304</t>
  </si>
  <si>
    <t>5REKRNBP240305</t>
  </si>
  <si>
    <t>5REKRNBP240306</t>
  </si>
  <si>
    <t>5REKRNBP240307</t>
  </si>
  <si>
    <t>5REKRNBP240308</t>
  </si>
  <si>
    <t>5REKRNBP240309</t>
  </si>
  <si>
    <t>5REKRNBP240310</t>
  </si>
  <si>
    <t>GESZK SZVXXXXX</t>
  </si>
  <si>
    <t>5REKRNBP240311</t>
  </si>
  <si>
    <t>5REKRNBP240401</t>
  </si>
  <si>
    <t>5REKRNBP240402KV</t>
  </si>
  <si>
    <t>5REKRNBP240403KV</t>
  </si>
  <si>
    <t>5REKRNBP240404</t>
  </si>
  <si>
    <t>5REKRNBP240405</t>
  </si>
  <si>
    <t>5REKRNBP240406</t>
  </si>
  <si>
    <t>5REKRNBP240407</t>
  </si>
  <si>
    <t>5REKRNBP240408</t>
  </si>
  <si>
    <t>5REKRNBP240409</t>
  </si>
  <si>
    <t>5REKRNBP240410</t>
  </si>
  <si>
    <t>5REKRNBP240411</t>
  </si>
  <si>
    <t>5REKRNBP240501</t>
  </si>
  <si>
    <t>5REKRNBP240502</t>
  </si>
  <si>
    <t>5REKRNBP240503</t>
  </si>
  <si>
    <t>5REKRNBP240504</t>
  </si>
  <si>
    <t>5REKRNBP240505</t>
  </si>
  <si>
    <t>5REKRNBP240506</t>
  </si>
  <si>
    <t>5REKRNBP240507</t>
  </si>
  <si>
    <t>5REKRNBP240508</t>
  </si>
  <si>
    <t>5REKRNBP240509</t>
  </si>
  <si>
    <t>5REKRNBP240510</t>
  </si>
  <si>
    <t>5REKRNBP240511</t>
  </si>
  <si>
    <t>5REKRNBP240601</t>
  </si>
  <si>
    <t>5REKRNBP240602</t>
  </si>
  <si>
    <t>5REKRNBP240603</t>
  </si>
  <si>
    <t>5REKRNBP240604</t>
  </si>
  <si>
    <t>5REKRNBP240605</t>
  </si>
  <si>
    <t>5REKRNBP240606</t>
  </si>
  <si>
    <t>5REKRNBP240607</t>
  </si>
  <si>
    <t>5REKRNBP240608</t>
  </si>
  <si>
    <t>5REKRNBP240609</t>
  </si>
  <si>
    <t>5REKRNBP240101, 5REKRNBP240201</t>
  </si>
  <si>
    <t>5REKRNBP240206, 5REKRNBP240306</t>
  </si>
  <si>
    <t>Tantárgyfelelős</t>
  </si>
  <si>
    <t>Prof. Dr. Köteles Ferenc Gábor</t>
  </si>
  <si>
    <t>Dr. Lőkös Dániel</t>
  </si>
  <si>
    <t>Dr. Szatmári Zoltán</t>
  </si>
  <si>
    <t>Dr. Kőnig-Görögh Dóra</t>
  </si>
  <si>
    <t>Dr. Jakubovits Edit</t>
  </si>
  <si>
    <t>Dr. Stubnya Gusztáv Róbert</t>
  </si>
  <si>
    <t>Dr. Mikos Borbála</t>
  </si>
  <si>
    <t>Dr. Ipolyi Dóra</t>
  </si>
  <si>
    <t>Dr. Devosa Iván</t>
  </si>
  <si>
    <t>Prof. Dr. Kecskés András</t>
  </si>
  <si>
    <t>Dr. Csűrös András Jakab</t>
  </si>
  <si>
    <t>Dr. Dancsi Katalin Margit</t>
  </si>
  <si>
    <t>Dr. Vig Zoltán</t>
  </si>
  <si>
    <t xml:space="preserve">Dr. Szatmári Zoltán </t>
  </si>
  <si>
    <t>Dr. habil. Fritz Péter</t>
  </si>
  <si>
    <t>Dr. Hantos Mónika Beatrix</t>
  </si>
  <si>
    <t>Dr. habil. Pónusz Mónika Ágnes</t>
  </si>
  <si>
    <t>Dr. Andó Éva</t>
  </si>
  <si>
    <t>Dr. Kőnigh-Görög Dóra</t>
  </si>
  <si>
    <t>Prof. Dr. Szuchy Róbert</t>
  </si>
  <si>
    <t>Kovács Róbert</t>
  </si>
  <si>
    <t>Prof. Dr. Csabai Márta</t>
  </si>
  <si>
    <t>Dr. Ferencz Zoltán József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</si>
</sst>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u/>
      <sz val="11"/>
      <name val="Arial Narrow"/>
      <family val="2"/>
      <charset val="238"/>
    </font>
    <font>
      <sz val="11"/>
      <name val="Arial"/>
      <family val="2"/>
      <charset val="238"/>
    </font>
    <font>
      <b/>
      <strike/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2" applyFont="1" applyFill="1" applyBorder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6" fillId="0" borderId="0" xfId="0" applyFont="1"/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9" fontId="1" fillId="0" borderId="2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</cellXfs>
  <cellStyles count="3">
    <cellStyle name="Hivatkozás" xfId="2" builtinId="8"/>
    <cellStyle name="Normál" xfId="0" builtinId="0"/>
    <cellStyle name="Normál_JavítotttantK" xfId="1" xr:uid="{3AE18B3C-39D1-4137-80A3-0389DAA27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A211-D9DB-4B7D-9AC6-5D195A5C585B}">
  <sheetPr>
    <tabColor rgb="FFFF0000"/>
  </sheetPr>
  <dimension ref="A1:T109"/>
  <sheetViews>
    <sheetView tabSelected="1" zoomScale="93" zoomScaleNormal="93" workbookViewId="0">
      <selection activeCell="A3" sqref="A3"/>
    </sheetView>
  </sheetViews>
  <sheetFormatPr defaultRowHeight="14.25" x14ac:dyDescent="0.2"/>
  <cols>
    <col min="1" max="1" width="21.140625" style="32" customWidth="1"/>
    <col min="2" max="2" width="17.5703125" style="32" customWidth="1"/>
    <col min="3" max="3" width="39.85546875" style="32" bestFit="1" customWidth="1"/>
    <col min="4" max="4" width="9.140625" style="32"/>
    <col min="5" max="5" width="10.7109375" style="32" customWidth="1"/>
    <col min="6" max="18" width="9.140625" style="32"/>
    <col min="19" max="19" width="26.28515625" style="32" bestFit="1" customWidth="1"/>
    <col min="20" max="20" width="12.42578125" style="32" bestFit="1" customWidth="1"/>
    <col min="21" max="16384" width="9.140625" style="32"/>
  </cols>
  <sheetData>
    <row r="1" spans="1:18" ht="16.5" x14ac:dyDescent="0.2">
      <c r="A1" s="29" t="s">
        <v>0</v>
      </c>
      <c r="B1" s="29"/>
      <c r="C1" s="30" t="s">
        <v>1</v>
      </c>
      <c r="D1" s="30"/>
      <c r="E1" s="29"/>
      <c r="F1" s="3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6.5" x14ac:dyDescent="0.2">
      <c r="A2" s="31" t="s">
        <v>2</v>
      </c>
      <c r="B2" s="31"/>
      <c r="C2" s="30" t="s">
        <v>3</v>
      </c>
      <c r="D2" s="30"/>
      <c r="E2" s="14"/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7"/>
      <c r="N2" s="7"/>
      <c r="O2" s="7"/>
      <c r="P2" s="7"/>
      <c r="Q2" s="7"/>
      <c r="R2" s="29"/>
    </row>
    <row r="3" spans="1:18" ht="16.5" x14ac:dyDescent="0.2">
      <c r="A3" s="29" t="s">
        <v>11</v>
      </c>
      <c r="B3" s="29"/>
      <c r="C3" s="30" t="s">
        <v>12</v>
      </c>
      <c r="D3" s="27"/>
      <c r="E3" s="2" t="s">
        <v>13</v>
      </c>
      <c r="F3" s="3">
        <f>SUM(H23+H27+H30+H32+H33)</f>
        <v>13</v>
      </c>
      <c r="G3" s="3">
        <f>SUM(J36+J37+J41+J42+J43+J44)</f>
        <v>17</v>
      </c>
      <c r="H3" s="3">
        <f>SUM(L47+L52+L54+L55)</f>
        <v>11</v>
      </c>
      <c r="I3" s="3">
        <f>SUM(N64:N67)</f>
        <v>9</v>
      </c>
      <c r="J3" s="3">
        <f>SUM(P76)</f>
        <v>3</v>
      </c>
      <c r="K3" s="3">
        <f>SUM(R82:R83)</f>
        <v>6</v>
      </c>
      <c r="L3" s="1">
        <f>SUM(F3:K3)</f>
        <v>59</v>
      </c>
      <c r="M3" s="7"/>
      <c r="N3" s="7"/>
      <c r="O3" s="7"/>
      <c r="P3" s="7"/>
      <c r="Q3" s="7"/>
      <c r="R3" s="29"/>
    </row>
    <row r="4" spans="1:18" ht="16.5" x14ac:dyDescent="0.2">
      <c r="A4" s="29" t="s">
        <v>14</v>
      </c>
      <c r="B4" s="29"/>
      <c r="C4" s="29" t="s">
        <v>15</v>
      </c>
      <c r="D4" s="29"/>
      <c r="E4" s="2" t="s">
        <v>16</v>
      </c>
      <c r="F4" s="3">
        <f>SUM(H24+H25+H26+H28+H29+H31+H34+H35)</f>
        <v>18</v>
      </c>
      <c r="G4" s="3">
        <f>SUM(J38+J39+L51+J45+J46)</f>
        <v>13</v>
      </c>
      <c r="H4" s="3">
        <f>SUM(L48+L49+L50+L51+L53+L56+L57+L58)</f>
        <v>20</v>
      </c>
      <c r="I4" s="3">
        <f>SUM(N59+N60+N61+N62+N63+N68+N69+N70)-3</f>
        <v>20</v>
      </c>
      <c r="J4" s="3">
        <f>SUM(P71+P72+P73+P74+P75+P77+P78+P79+P80+P81)</f>
        <v>26</v>
      </c>
      <c r="K4" s="3">
        <f>SUM(R84+R85+R86+R87+R88+R89+R90+R91)</f>
        <v>24</v>
      </c>
      <c r="L4" s="1">
        <f>SUM(F4:K4)</f>
        <v>121</v>
      </c>
      <c r="M4" s="7"/>
      <c r="N4" s="7"/>
      <c r="O4" s="7"/>
      <c r="P4" s="7"/>
      <c r="Q4" s="7"/>
      <c r="R4" s="29"/>
    </row>
    <row r="5" spans="1:18" ht="16.5" x14ac:dyDescent="0.2">
      <c r="A5" s="29" t="s">
        <v>17</v>
      </c>
      <c r="B5" s="29"/>
      <c r="C5" s="27" t="s">
        <v>18</v>
      </c>
      <c r="D5" s="27"/>
      <c r="E5" s="2" t="s">
        <v>19</v>
      </c>
      <c r="F5" s="1">
        <f>SUM(F3:F4)</f>
        <v>31</v>
      </c>
      <c r="G5" s="1">
        <f t="shared" ref="G5:L5" si="0">SUM(G3:G4)</f>
        <v>30</v>
      </c>
      <c r="H5" s="1">
        <f t="shared" si="0"/>
        <v>31</v>
      </c>
      <c r="I5" s="1">
        <f t="shared" si="0"/>
        <v>29</v>
      </c>
      <c r="J5" s="1">
        <f t="shared" si="0"/>
        <v>29</v>
      </c>
      <c r="K5" s="1">
        <f t="shared" si="0"/>
        <v>30</v>
      </c>
      <c r="L5" s="1">
        <f t="shared" si="0"/>
        <v>180</v>
      </c>
      <c r="M5" s="7"/>
      <c r="N5" s="7"/>
      <c r="O5" s="7"/>
      <c r="P5" s="7"/>
      <c r="Q5" s="7"/>
      <c r="R5" s="29"/>
    </row>
    <row r="6" spans="1:18" ht="49.5" x14ac:dyDescent="0.2">
      <c r="A6" s="29" t="s">
        <v>20</v>
      </c>
      <c r="B6" s="29"/>
      <c r="C6" s="29" t="s">
        <v>21</v>
      </c>
      <c r="D6" s="29"/>
      <c r="E6" s="33" t="s">
        <v>22</v>
      </c>
      <c r="F6" s="47">
        <f>L4/L5</f>
        <v>0.67222222222222228</v>
      </c>
      <c r="G6" s="48"/>
      <c r="H6" s="48"/>
      <c r="I6" s="48"/>
      <c r="J6" s="48"/>
      <c r="K6" s="48"/>
      <c r="L6" s="49"/>
      <c r="M6" s="7"/>
      <c r="N6" s="7"/>
      <c r="O6" s="7"/>
      <c r="P6" s="7"/>
      <c r="Q6" s="7"/>
      <c r="R6" s="29"/>
    </row>
    <row r="7" spans="1:18" ht="16.5" x14ac:dyDescent="0.2">
      <c r="A7" s="31"/>
      <c r="B7" s="29"/>
      <c r="C7" s="27"/>
      <c r="D7" s="27"/>
      <c r="E7" s="27"/>
      <c r="F7" s="29"/>
      <c r="G7" s="29"/>
      <c r="H7" s="29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33" x14ac:dyDescent="0.2">
      <c r="A8" s="34"/>
      <c r="B8" s="1" t="s">
        <v>23</v>
      </c>
      <c r="C8" s="1" t="s">
        <v>24</v>
      </c>
      <c r="D8" s="4" t="s">
        <v>25</v>
      </c>
      <c r="E8" s="4" t="s">
        <v>26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9</v>
      </c>
      <c r="L8" s="7"/>
      <c r="M8" s="7"/>
      <c r="N8" s="7"/>
      <c r="O8" s="7"/>
      <c r="P8" s="7"/>
      <c r="Q8" s="7"/>
      <c r="R8" s="7"/>
    </row>
    <row r="9" spans="1:18" ht="16.5" x14ac:dyDescent="0.2">
      <c r="A9" s="34"/>
      <c r="B9" s="3" t="s">
        <v>27</v>
      </c>
      <c r="C9" s="5" t="s">
        <v>28</v>
      </c>
      <c r="D9" s="3" t="s">
        <v>29</v>
      </c>
      <c r="E9" s="1">
        <f>SUM(F9:K9)</f>
        <v>85</v>
      </c>
      <c r="F9" s="3">
        <f>SUM(H23:H26)</f>
        <v>11</v>
      </c>
      <c r="G9" s="3">
        <f>SUM(J36:J40)</f>
        <v>15</v>
      </c>
      <c r="H9" s="3">
        <f>SUM(L47:L51)</f>
        <v>14</v>
      </c>
      <c r="I9" s="3">
        <f>SUM(N59:N63)-3</f>
        <v>11</v>
      </c>
      <c r="J9" s="3">
        <f>SUM(P71:P75)</f>
        <v>14</v>
      </c>
      <c r="K9" s="3">
        <f>SUM(R82:R89)</f>
        <v>20</v>
      </c>
      <c r="L9" s="7"/>
      <c r="M9" s="7"/>
      <c r="N9" s="7"/>
      <c r="O9" s="7"/>
      <c r="P9" s="7"/>
      <c r="Q9" s="7"/>
      <c r="R9" s="7"/>
    </row>
    <row r="10" spans="1:18" ht="16.5" x14ac:dyDescent="0.2">
      <c r="A10" s="34"/>
      <c r="B10" s="3" t="s">
        <v>30</v>
      </c>
      <c r="C10" s="5" t="s">
        <v>31</v>
      </c>
      <c r="D10" s="3" t="s">
        <v>32</v>
      </c>
      <c r="E10" s="1">
        <f>SUM(F10:K10)</f>
        <v>34</v>
      </c>
      <c r="F10" s="3">
        <f>SUM(H27:H29)</f>
        <v>7</v>
      </c>
      <c r="G10" s="3">
        <f>SUM(J41:J43)</f>
        <v>9</v>
      </c>
      <c r="H10" s="3">
        <f>SUM(L52:L54)</f>
        <v>8</v>
      </c>
      <c r="I10" s="3">
        <f>SUM(N64)</f>
        <v>3</v>
      </c>
      <c r="J10" s="3">
        <f>SUM(P76+P77+P79)</f>
        <v>7</v>
      </c>
      <c r="K10" s="3">
        <v>0</v>
      </c>
      <c r="L10" s="7"/>
      <c r="M10" s="7"/>
      <c r="N10" s="7"/>
      <c r="O10" s="7"/>
      <c r="P10" s="7"/>
      <c r="Q10" s="7"/>
      <c r="R10" s="7"/>
    </row>
    <row r="11" spans="1:18" ht="16.5" x14ac:dyDescent="0.2">
      <c r="A11" s="34"/>
      <c r="B11" s="3" t="s">
        <v>33</v>
      </c>
      <c r="C11" s="3" t="s">
        <v>34</v>
      </c>
      <c r="D11" s="3" t="s">
        <v>35</v>
      </c>
      <c r="E11" s="1">
        <f>SUM(F11:K11)</f>
        <v>22</v>
      </c>
      <c r="F11" s="3">
        <f>SUM(H30:H32)</f>
        <v>6</v>
      </c>
      <c r="G11" s="3">
        <f>SUM(J44:J45)</f>
        <v>4</v>
      </c>
      <c r="H11" s="3">
        <f>SUM(L55:L56)</f>
        <v>4</v>
      </c>
      <c r="I11" s="3">
        <f>SUM(N65:N67)</f>
        <v>6</v>
      </c>
      <c r="J11" s="3">
        <f>SUM(P79)</f>
        <v>2</v>
      </c>
      <c r="K11" s="3">
        <v>0</v>
      </c>
      <c r="L11" s="7"/>
      <c r="M11" s="7"/>
      <c r="N11" s="7"/>
      <c r="O11" s="7"/>
      <c r="P11" s="7"/>
      <c r="Q11" s="7"/>
      <c r="R11" s="7"/>
    </row>
    <row r="12" spans="1:18" ht="16.5" x14ac:dyDescent="0.2">
      <c r="A12" s="31"/>
      <c r="B12" s="3" t="s">
        <v>36</v>
      </c>
      <c r="C12" s="3" t="s">
        <v>37</v>
      </c>
      <c r="D12" s="6" t="s">
        <v>38</v>
      </c>
      <c r="E12" s="1">
        <f>SUM(F12:K12)</f>
        <v>12</v>
      </c>
      <c r="F12" s="3">
        <f>SUM(H33:H35)</f>
        <v>7</v>
      </c>
      <c r="G12" s="3">
        <f>SUM(J46)</f>
        <v>2</v>
      </c>
      <c r="H12" s="3">
        <v>0</v>
      </c>
      <c r="I12" s="3">
        <f>SUM(N68)</f>
        <v>3</v>
      </c>
      <c r="J12" s="3">
        <v>0</v>
      </c>
      <c r="K12" s="3">
        <v>0</v>
      </c>
      <c r="L12" s="7"/>
      <c r="M12" s="7"/>
      <c r="N12" s="7"/>
      <c r="O12" s="7"/>
      <c r="P12" s="7"/>
      <c r="Q12" s="7"/>
      <c r="R12" s="7"/>
    </row>
    <row r="13" spans="1:18" ht="16.5" x14ac:dyDescent="0.2">
      <c r="A13" s="31"/>
      <c r="B13" s="3" t="s">
        <v>39</v>
      </c>
      <c r="C13" s="5" t="s">
        <v>40</v>
      </c>
      <c r="D13" s="6" t="s">
        <v>41</v>
      </c>
      <c r="E13" s="1">
        <f>SUM(F13:K13)</f>
        <v>8</v>
      </c>
      <c r="F13" s="3">
        <v>0</v>
      </c>
      <c r="G13" s="3">
        <v>0</v>
      </c>
      <c r="H13" s="3">
        <v>2</v>
      </c>
      <c r="I13" s="3">
        <v>3</v>
      </c>
      <c r="J13" s="3">
        <v>3</v>
      </c>
      <c r="K13" s="3">
        <v>0</v>
      </c>
      <c r="L13" s="7"/>
      <c r="M13" s="7"/>
      <c r="N13" s="7"/>
      <c r="O13" s="7"/>
      <c r="P13" s="7"/>
      <c r="Q13" s="7"/>
      <c r="R13" s="7"/>
    </row>
    <row r="14" spans="1:18" ht="16.5" x14ac:dyDescent="0.2">
      <c r="A14" s="31"/>
      <c r="B14" s="3" t="s">
        <v>42</v>
      </c>
      <c r="C14" s="5" t="s">
        <v>43</v>
      </c>
      <c r="D14" s="3" t="s">
        <v>44</v>
      </c>
      <c r="E14" s="1">
        <f>SUM(G14:K14)</f>
        <v>9</v>
      </c>
      <c r="F14" s="7">
        <v>0</v>
      </c>
      <c r="G14" s="3">
        <v>0</v>
      </c>
      <c r="H14" s="3">
        <v>3</v>
      </c>
      <c r="I14" s="3">
        <f>SUM(N69)</f>
        <v>3</v>
      </c>
      <c r="J14" s="3">
        <v>0</v>
      </c>
      <c r="K14" s="3">
        <f>SUM(R91)</f>
        <v>3</v>
      </c>
      <c r="L14" s="7"/>
      <c r="M14" s="7"/>
      <c r="N14" s="7"/>
      <c r="O14" s="7"/>
      <c r="P14" s="7"/>
      <c r="Q14" s="7"/>
      <c r="R14" s="7"/>
    </row>
    <row r="15" spans="1:18" ht="16.5" x14ac:dyDescent="0.2">
      <c r="A15" s="31"/>
      <c r="B15" s="3" t="s">
        <v>45</v>
      </c>
      <c r="C15" s="5" t="s">
        <v>46</v>
      </c>
      <c r="D15" s="3">
        <v>10</v>
      </c>
      <c r="E15" s="1">
        <f>SUM(F15:K15)</f>
        <v>10</v>
      </c>
      <c r="F15" s="3">
        <v>0</v>
      </c>
      <c r="G15" s="3">
        <v>0</v>
      </c>
      <c r="H15" s="3">
        <v>0</v>
      </c>
      <c r="I15" s="3">
        <v>0</v>
      </c>
      <c r="J15" s="3">
        <v>3</v>
      </c>
      <c r="K15" s="3">
        <v>7</v>
      </c>
      <c r="L15" s="7"/>
      <c r="M15" s="7"/>
      <c r="N15" s="7"/>
      <c r="O15" s="7"/>
      <c r="P15" s="7"/>
      <c r="Q15" s="7"/>
      <c r="R15" s="7"/>
    </row>
    <row r="16" spans="1:18" ht="16.5" x14ac:dyDescent="0.2">
      <c r="A16" s="31"/>
      <c r="B16" s="3"/>
      <c r="C16" s="8" t="s">
        <v>47</v>
      </c>
      <c r="D16" s="8">
        <v>180</v>
      </c>
      <c r="E16" s="1">
        <f>SUM(E9:E15)</f>
        <v>180</v>
      </c>
      <c r="F16" s="1">
        <f>SUM(F9:F15)</f>
        <v>31</v>
      </c>
      <c r="G16" s="1">
        <f t="shared" ref="G16:K16" si="1">SUM(G9:G15)</f>
        <v>30</v>
      </c>
      <c r="H16" s="1">
        <f>SUM(H9:H15)</f>
        <v>31</v>
      </c>
      <c r="I16" s="1">
        <f t="shared" si="1"/>
        <v>29</v>
      </c>
      <c r="J16" s="1">
        <f t="shared" si="1"/>
        <v>29</v>
      </c>
      <c r="K16" s="1">
        <f t="shared" si="1"/>
        <v>30</v>
      </c>
      <c r="L16" s="7"/>
      <c r="M16" s="7"/>
      <c r="N16" s="7"/>
      <c r="O16" s="7"/>
      <c r="P16" s="7"/>
      <c r="Q16" s="7"/>
      <c r="R16" s="7"/>
    </row>
    <row r="17" spans="1:20" ht="16.5" x14ac:dyDescent="0.2">
      <c r="A17" s="31"/>
      <c r="B17" s="29"/>
      <c r="C17" s="27"/>
      <c r="D17" s="27"/>
      <c r="E17" s="27"/>
      <c r="F17" s="29"/>
      <c r="G17" s="29"/>
      <c r="H17" s="29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20" ht="16.5" x14ac:dyDescent="0.2">
      <c r="A18" s="31"/>
      <c r="B18" s="29"/>
      <c r="C18" s="29"/>
      <c r="D18" s="29"/>
      <c r="E18" s="29"/>
      <c r="F18" s="29"/>
      <c r="G18" s="29"/>
      <c r="H18" s="29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20" ht="16.5" x14ac:dyDescent="0.2">
      <c r="A19" s="50" t="s">
        <v>48</v>
      </c>
      <c r="B19" s="36" t="s">
        <v>49</v>
      </c>
      <c r="C19" s="51" t="s">
        <v>50</v>
      </c>
      <c r="D19" s="51" t="s">
        <v>51</v>
      </c>
      <c r="E19" s="51" t="s">
        <v>52</v>
      </c>
      <c r="F19" s="51" t="s">
        <v>53</v>
      </c>
      <c r="G19" s="51" t="s">
        <v>54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41" t="s">
        <v>213</v>
      </c>
      <c r="T19" s="44" t="s">
        <v>24</v>
      </c>
    </row>
    <row r="20" spans="1:20" ht="16.5" x14ac:dyDescent="0.2">
      <c r="A20" s="50"/>
      <c r="B20" s="36"/>
      <c r="C20" s="51"/>
      <c r="D20" s="51"/>
      <c r="E20" s="51"/>
      <c r="F20" s="51"/>
      <c r="G20" s="51">
        <v>1</v>
      </c>
      <c r="H20" s="51"/>
      <c r="I20" s="52">
        <v>2</v>
      </c>
      <c r="J20" s="52"/>
      <c r="K20" s="51">
        <v>3</v>
      </c>
      <c r="L20" s="51"/>
      <c r="M20" s="52">
        <v>4</v>
      </c>
      <c r="N20" s="52"/>
      <c r="O20" s="51">
        <v>5</v>
      </c>
      <c r="P20" s="51"/>
      <c r="Q20" s="52">
        <v>6</v>
      </c>
      <c r="R20" s="52"/>
      <c r="S20" s="42"/>
      <c r="T20" s="45"/>
    </row>
    <row r="21" spans="1:20" x14ac:dyDescent="0.2">
      <c r="A21" s="50"/>
      <c r="B21" s="36"/>
      <c r="C21" s="51"/>
      <c r="D21" s="51"/>
      <c r="E21" s="51"/>
      <c r="F21" s="51"/>
      <c r="G21" s="9" t="s">
        <v>55</v>
      </c>
      <c r="H21" s="9" t="s">
        <v>56</v>
      </c>
      <c r="I21" s="35" t="s">
        <v>55</v>
      </c>
      <c r="J21" s="35" t="s">
        <v>56</v>
      </c>
      <c r="K21" s="9" t="s">
        <v>55</v>
      </c>
      <c r="L21" s="9" t="s">
        <v>56</v>
      </c>
      <c r="M21" s="35" t="s">
        <v>55</v>
      </c>
      <c r="N21" s="35" t="s">
        <v>56</v>
      </c>
      <c r="O21" s="9" t="s">
        <v>55</v>
      </c>
      <c r="P21" s="9" t="s">
        <v>56</v>
      </c>
      <c r="Q21" s="35" t="s">
        <v>55</v>
      </c>
      <c r="R21" s="35" t="s">
        <v>56</v>
      </c>
      <c r="S21" s="43"/>
      <c r="T21" s="46"/>
    </row>
    <row r="22" spans="1:20" ht="16.5" x14ac:dyDescent="0.2">
      <c r="A22" s="4"/>
      <c r="B22" s="1"/>
      <c r="C22" s="1"/>
      <c r="D22" s="1"/>
      <c r="E22" s="10"/>
      <c r="F22" s="1"/>
      <c r="G22" s="11">
        <f>SUM(G23:G35)</f>
        <v>26</v>
      </c>
      <c r="H22" s="11">
        <f>SUM(H23:H35)</f>
        <v>31</v>
      </c>
      <c r="I22" s="12">
        <f>SUM(I36:I46)</f>
        <v>22</v>
      </c>
      <c r="J22" s="12">
        <f>SUM(J36:J46)</f>
        <v>30</v>
      </c>
      <c r="K22" s="11">
        <f>SUM(K47:K58)</f>
        <v>82</v>
      </c>
      <c r="L22" s="11">
        <f>SUM(L47:L58)</f>
        <v>31</v>
      </c>
      <c r="M22" s="12">
        <f>SUM(M59:M70)</f>
        <v>112</v>
      </c>
      <c r="N22" s="12">
        <f>SUM(N59:N70)-3</f>
        <v>29</v>
      </c>
      <c r="O22" s="11">
        <f>SUM(O71:O81)</f>
        <v>108</v>
      </c>
      <c r="P22" s="11">
        <f>SUM(P71:P81)</f>
        <v>29</v>
      </c>
      <c r="Q22" s="12">
        <f>SUM(Q82:Q91)</f>
        <v>18</v>
      </c>
      <c r="R22" s="12">
        <f>SUM(R82:R91)</f>
        <v>30</v>
      </c>
      <c r="S22" s="37"/>
      <c r="T22" s="38"/>
    </row>
    <row r="23" spans="1:20" ht="16.5" x14ac:dyDescent="0.2">
      <c r="A23" s="10"/>
      <c r="B23" s="37" t="s">
        <v>144</v>
      </c>
      <c r="C23" s="13" t="s">
        <v>57</v>
      </c>
      <c r="D23" s="15" t="s">
        <v>58</v>
      </c>
      <c r="E23" s="14" t="s">
        <v>59</v>
      </c>
      <c r="F23" s="3" t="s">
        <v>60</v>
      </c>
      <c r="G23" s="3">
        <v>2</v>
      </c>
      <c r="H23" s="3">
        <v>3</v>
      </c>
      <c r="I23" s="16"/>
      <c r="J23" s="16"/>
      <c r="K23" s="3"/>
      <c r="L23" s="3"/>
      <c r="M23" s="16"/>
      <c r="N23" s="16"/>
      <c r="O23" s="3"/>
      <c r="P23" s="3"/>
      <c r="Q23" s="16"/>
      <c r="R23" s="16"/>
      <c r="S23" s="14" t="s">
        <v>214</v>
      </c>
      <c r="T23" s="38" t="s">
        <v>27</v>
      </c>
    </row>
    <row r="24" spans="1:20" ht="16.5" x14ac:dyDescent="0.2">
      <c r="A24" s="10"/>
      <c r="B24" s="37" t="s">
        <v>145</v>
      </c>
      <c r="C24" s="14" t="s">
        <v>61</v>
      </c>
      <c r="D24" s="15" t="s">
        <v>58</v>
      </c>
      <c r="E24" s="14" t="s">
        <v>62</v>
      </c>
      <c r="F24" s="3" t="s">
        <v>63</v>
      </c>
      <c r="G24" s="3">
        <v>2</v>
      </c>
      <c r="H24" s="3">
        <v>2</v>
      </c>
      <c r="I24" s="16"/>
      <c r="J24" s="16"/>
      <c r="K24" s="14"/>
      <c r="L24" s="14"/>
      <c r="M24" s="16"/>
      <c r="N24" s="16"/>
      <c r="O24" s="14"/>
      <c r="P24" s="14"/>
      <c r="Q24" s="16"/>
      <c r="R24" s="16"/>
      <c r="S24" s="14" t="s">
        <v>215</v>
      </c>
      <c r="T24" s="38" t="s">
        <v>27</v>
      </c>
    </row>
    <row r="25" spans="1:20" ht="16.5" x14ac:dyDescent="0.2">
      <c r="A25" s="53"/>
      <c r="B25" s="37" t="s">
        <v>146</v>
      </c>
      <c r="C25" s="17" t="s">
        <v>64</v>
      </c>
      <c r="D25" s="15" t="s">
        <v>58</v>
      </c>
      <c r="E25" s="13" t="s">
        <v>62</v>
      </c>
      <c r="F25" s="3" t="s">
        <v>63</v>
      </c>
      <c r="G25" s="3">
        <v>2</v>
      </c>
      <c r="H25" s="3">
        <v>3</v>
      </c>
      <c r="I25" s="16"/>
      <c r="J25" s="16"/>
      <c r="K25" s="3"/>
      <c r="L25" s="3"/>
      <c r="M25" s="16"/>
      <c r="N25" s="16"/>
      <c r="O25" s="14"/>
      <c r="P25" s="14"/>
      <c r="Q25" s="16"/>
      <c r="R25" s="16"/>
      <c r="S25" s="14" t="s">
        <v>216</v>
      </c>
      <c r="T25" s="38" t="s">
        <v>27</v>
      </c>
    </row>
    <row r="26" spans="1:20" ht="16.5" x14ac:dyDescent="0.2">
      <c r="A26" s="54"/>
      <c r="B26" s="37" t="s">
        <v>147</v>
      </c>
      <c r="C26" s="14" t="s">
        <v>65</v>
      </c>
      <c r="D26" s="15" t="s">
        <v>58</v>
      </c>
      <c r="E26" s="14" t="s">
        <v>62</v>
      </c>
      <c r="F26" s="3" t="s">
        <v>63</v>
      </c>
      <c r="G26" s="3">
        <v>2</v>
      </c>
      <c r="H26" s="3">
        <v>3</v>
      </c>
      <c r="I26" s="16"/>
      <c r="J26" s="16"/>
      <c r="K26" s="3"/>
      <c r="L26" s="3"/>
      <c r="M26" s="16"/>
      <c r="N26" s="16"/>
      <c r="O26" s="3"/>
      <c r="P26" s="3"/>
      <c r="Q26" s="16"/>
      <c r="R26" s="16"/>
      <c r="S26" s="14" t="s">
        <v>217</v>
      </c>
      <c r="T26" s="38" t="s">
        <v>27</v>
      </c>
    </row>
    <row r="27" spans="1:20" ht="16.5" x14ac:dyDescent="0.2">
      <c r="A27" s="10"/>
      <c r="B27" s="37" t="s">
        <v>148</v>
      </c>
      <c r="C27" s="14" t="s">
        <v>66</v>
      </c>
      <c r="D27" s="15" t="s">
        <v>58</v>
      </c>
      <c r="E27" s="14" t="s">
        <v>59</v>
      </c>
      <c r="F27" s="3" t="s">
        <v>60</v>
      </c>
      <c r="G27" s="3">
        <v>2</v>
      </c>
      <c r="H27" s="3">
        <v>3</v>
      </c>
      <c r="I27" s="16"/>
      <c r="J27" s="16"/>
      <c r="K27" s="3"/>
      <c r="L27" s="3"/>
      <c r="M27" s="16"/>
      <c r="N27" s="16"/>
      <c r="O27" s="3"/>
      <c r="P27" s="3"/>
      <c r="Q27" s="16"/>
      <c r="R27" s="16"/>
      <c r="S27" s="14" t="s">
        <v>218</v>
      </c>
      <c r="T27" s="3" t="s">
        <v>30</v>
      </c>
    </row>
    <row r="28" spans="1:20" ht="16.5" x14ac:dyDescent="0.2">
      <c r="A28" s="10"/>
      <c r="B28" s="37" t="s">
        <v>149</v>
      </c>
      <c r="C28" s="14" t="s">
        <v>67</v>
      </c>
      <c r="D28" s="15" t="s">
        <v>58</v>
      </c>
      <c r="E28" s="14" t="s">
        <v>62</v>
      </c>
      <c r="F28" s="3" t="s">
        <v>63</v>
      </c>
      <c r="G28" s="3">
        <v>2</v>
      </c>
      <c r="H28" s="3">
        <v>2</v>
      </c>
      <c r="I28" s="16"/>
      <c r="J28" s="16"/>
      <c r="K28" s="3"/>
      <c r="L28" s="3"/>
      <c r="M28" s="16"/>
      <c r="N28" s="16"/>
      <c r="O28" s="3"/>
      <c r="P28" s="3"/>
      <c r="Q28" s="16"/>
      <c r="R28" s="16"/>
      <c r="S28" s="14" t="s">
        <v>219</v>
      </c>
      <c r="T28" s="3" t="s">
        <v>30</v>
      </c>
    </row>
    <row r="29" spans="1:20" ht="16.5" x14ac:dyDescent="0.2">
      <c r="A29" s="10"/>
      <c r="B29" s="37" t="s">
        <v>150</v>
      </c>
      <c r="C29" s="14" t="s">
        <v>68</v>
      </c>
      <c r="D29" s="15" t="s">
        <v>58</v>
      </c>
      <c r="E29" s="14" t="s">
        <v>62</v>
      </c>
      <c r="F29" s="3" t="s">
        <v>63</v>
      </c>
      <c r="G29" s="3">
        <v>2</v>
      </c>
      <c r="H29" s="3">
        <v>2</v>
      </c>
      <c r="I29" s="16"/>
      <c r="J29" s="16"/>
      <c r="K29" s="3"/>
      <c r="L29" s="3"/>
      <c r="M29" s="16"/>
      <c r="N29" s="16"/>
      <c r="O29" s="3"/>
      <c r="P29" s="3"/>
      <c r="Q29" s="16"/>
      <c r="R29" s="16"/>
      <c r="S29" s="14" t="s">
        <v>220</v>
      </c>
      <c r="T29" s="3" t="s">
        <v>30</v>
      </c>
    </row>
    <row r="30" spans="1:20" ht="16.5" x14ac:dyDescent="0.2">
      <c r="A30" s="10"/>
      <c r="B30" s="37" t="s">
        <v>151</v>
      </c>
      <c r="C30" s="14" t="s">
        <v>69</v>
      </c>
      <c r="D30" s="15" t="s">
        <v>58</v>
      </c>
      <c r="E30" s="14" t="s">
        <v>59</v>
      </c>
      <c r="F30" s="3" t="s">
        <v>60</v>
      </c>
      <c r="G30" s="3">
        <v>2</v>
      </c>
      <c r="H30" s="3">
        <v>2</v>
      </c>
      <c r="I30" s="16"/>
      <c r="J30" s="16"/>
      <c r="K30" s="3"/>
      <c r="L30" s="3"/>
      <c r="M30" s="16"/>
      <c r="N30" s="16"/>
      <c r="O30" s="3"/>
      <c r="P30" s="3"/>
      <c r="Q30" s="16"/>
      <c r="R30" s="16"/>
      <c r="S30" s="14" t="s">
        <v>221</v>
      </c>
      <c r="T30" s="3" t="s">
        <v>33</v>
      </c>
    </row>
    <row r="31" spans="1:20" ht="16.5" x14ac:dyDescent="0.2">
      <c r="A31" s="10"/>
      <c r="B31" s="37" t="s">
        <v>152</v>
      </c>
      <c r="C31" s="14" t="s">
        <v>70</v>
      </c>
      <c r="D31" s="15" t="s">
        <v>58</v>
      </c>
      <c r="E31" s="14" t="s">
        <v>62</v>
      </c>
      <c r="F31" s="3" t="s">
        <v>63</v>
      </c>
      <c r="G31" s="3">
        <v>2</v>
      </c>
      <c r="H31" s="3">
        <v>2</v>
      </c>
      <c r="I31" s="16"/>
      <c r="J31" s="16"/>
      <c r="K31" s="3"/>
      <c r="L31" s="3"/>
      <c r="M31" s="16"/>
      <c r="N31" s="16"/>
      <c r="O31" s="3"/>
      <c r="P31" s="3"/>
      <c r="Q31" s="16"/>
      <c r="R31" s="16"/>
      <c r="S31" s="14" t="s">
        <v>222</v>
      </c>
      <c r="T31" s="3" t="s">
        <v>33</v>
      </c>
    </row>
    <row r="32" spans="1:20" ht="16.5" x14ac:dyDescent="0.2">
      <c r="A32" s="10"/>
      <c r="B32" s="37" t="s">
        <v>153</v>
      </c>
      <c r="C32" s="14" t="s">
        <v>71</v>
      </c>
      <c r="D32" s="15" t="s">
        <v>58</v>
      </c>
      <c r="E32" s="14" t="s">
        <v>59</v>
      </c>
      <c r="F32" s="3" t="s">
        <v>60</v>
      </c>
      <c r="G32" s="3">
        <v>2</v>
      </c>
      <c r="H32" s="3">
        <v>2</v>
      </c>
      <c r="I32" s="16"/>
      <c r="J32" s="16"/>
      <c r="K32" s="3"/>
      <c r="L32" s="3"/>
      <c r="M32" s="16"/>
      <c r="N32" s="16"/>
      <c r="O32" s="3"/>
      <c r="P32" s="3"/>
      <c r="Q32" s="16"/>
      <c r="R32" s="16"/>
      <c r="S32" s="14" t="s">
        <v>223</v>
      </c>
      <c r="T32" s="38" t="s">
        <v>33</v>
      </c>
    </row>
    <row r="33" spans="1:20" ht="16.5" x14ac:dyDescent="0.2">
      <c r="A33" s="10"/>
      <c r="B33" s="37" t="s">
        <v>154</v>
      </c>
      <c r="C33" s="14" t="s">
        <v>72</v>
      </c>
      <c r="D33" s="15" t="s">
        <v>58</v>
      </c>
      <c r="E33" s="14" t="s">
        <v>59</v>
      </c>
      <c r="F33" s="3" t="s">
        <v>60</v>
      </c>
      <c r="G33" s="3">
        <v>2</v>
      </c>
      <c r="H33" s="3">
        <v>3</v>
      </c>
      <c r="I33" s="16"/>
      <c r="J33" s="16"/>
      <c r="K33" s="3"/>
      <c r="L33" s="3"/>
      <c r="M33" s="16"/>
      <c r="N33" s="16"/>
      <c r="O33" s="3"/>
      <c r="P33" s="3"/>
      <c r="Q33" s="16"/>
      <c r="R33" s="16"/>
      <c r="S33" s="14" t="s">
        <v>224</v>
      </c>
      <c r="T33" s="3" t="s">
        <v>36</v>
      </c>
    </row>
    <row r="34" spans="1:20" ht="16.5" x14ac:dyDescent="0.2">
      <c r="A34" s="10"/>
      <c r="B34" s="37" t="s">
        <v>155</v>
      </c>
      <c r="C34" s="14" t="s">
        <v>73</v>
      </c>
      <c r="D34" s="15" t="s">
        <v>58</v>
      </c>
      <c r="E34" s="14" t="s">
        <v>62</v>
      </c>
      <c r="F34" s="3" t="s">
        <v>63</v>
      </c>
      <c r="G34" s="3">
        <v>2</v>
      </c>
      <c r="H34" s="3">
        <v>2</v>
      </c>
      <c r="I34" s="16"/>
      <c r="J34" s="16"/>
      <c r="K34" s="3"/>
      <c r="L34" s="3"/>
      <c r="M34" s="16"/>
      <c r="N34" s="16"/>
      <c r="O34" s="3"/>
      <c r="P34" s="3"/>
      <c r="Q34" s="16"/>
      <c r="R34" s="16"/>
      <c r="S34" s="14" t="s">
        <v>225</v>
      </c>
      <c r="T34" s="3" t="s">
        <v>36</v>
      </c>
    </row>
    <row r="35" spans="1:20" ht="16.5" x14ac:dyDescent="0.2">
      <c r="A35" s="10"/>
      <c r="B35" s="37" t="s">
        <v>156</v>
      </c>
      <c r="C35" s="14" t="s">
        <v>74</v>
      </c>
      <c r="D35" s="15" t="s">
        <v>58</v>
      </c>
      <c r="E35" s="14" t="s">
        <v>62</v>
      </c>
      <c r="F35" s="3" t="s">
        <v>63</v>
      </c>
      <c r="G35" s="3">
        <v>2</v>
      </c>
      <c r="H35" s="3">
        <v>2</v>
      </c>
      <c r="I35" s="16"/>
      <c r="J35" s="16"/>
      <c r="K35" s="3"/>
      <c r="L35" s="3"/>
      <c r="M35" s="16"/>
      <c r="N35" s="16"/>
      <c r="O35" s="3"/>
      <c r="P35" s="3"/>
      <c r="Q35" s="16"/>
      <c r="R35" s="16"/>
      <c r="S35" s="14" t="s">
        <v>226</v>
      </c>
      <c r="T35" s="3" t="s">
        <v>36</v>
      </c>
    </row>
    <row r="36" spans="1:20" ht="16.5" x14ac:dyDescent="0.2">
      <c r="A36" s="55"/>
      <c r="B36" s="53" t="s">
        <v>157</v>
      </c>
      <c r="C36" s="17" t="s">
        <v>75</v>
      </c>
      <c r="D36" s="15" t="s">
        <v>58</v>
      </c>
      <c r="E36" s="13" t="s">
        <v>59</v>
      </c>
      <c r="F36" s="3" t="s">
        <v>60</v>
      </c>
      <c r="G36" s="3"/>
      <c r="H36" s="3"/>
      <c r="I36" s="16">
        <v>2</v>
      </c>
      <c r="J36" s="16">
        <v>3</v>
      </c>
      <c r="K36" s="3"/>
      <c r="L36" s="3"/>
      <c r="M36" s="16"/>
      <c r="N36" s="16"/>
      <c r="O36" s="3"/>
      <c r="P36" s="3"/>
      <c r="Q36" s="16"/>
      <c r="R36" s="16"/>
      <c r="S36" s="14" t="s">
        <v>214</v>
      </c>
      <c r="T36" s="3" t="s">
        <v>27</v>
      </c>
    </row>
    <row r="37" spans="1:20" ht="16.5" x14ac:dyDescent="0.2">
      <c r="A37" s="56"/>
      <c r="B37" s="37" t="s">
        <v>158</v>
      </c>
      <c r="C37" s="14" t="s">
        <v>76</v>
      </c>
      <c r="D37" s="15" t="s">
        <v>58</v>
      </c>
      <c r="E37" s="14" t="s">
        <v>59</v>
      </c>
      <c r="F37" s="3" t="s">
        <v>60</v>
      </c>
      <c r="G37" s="3"/>
      <c r="H37" s="3"/>
      <c r="I37" s="16">
        <v>2</v>
      </c>
      <c r="J37" s="16">
        <v>3</v>
      </c>
      <c r="K37" s="3"/>
      <c r="L37" s="3"/>
      <c r="M37" s="16"/>
      <c r="N37" s="16"/>
      <c r="O37" s="3"/>
      <c r="P37" s="3"/>
      <c r="Q37" s="16"/>
      <c r="R37" s="16"/>
      <c r="S37" s="14" t="s">
        <v>227</v>
      </c>
      <c r="T37" s="3" t="s">
        <v>27</v>
      </c>
    </row>
    <row r="38" spans="1:20" ht="16.5" x14ac:dyDescent="0.2">
      <c r="A38" s="10"/>
      <c r="B38" s="37" t="s">
        <v>159</v>
      </c>
      <c r="C38" s="14" t="s">
        <v>77</v>
      </c>
      <c r="D38" s="15" t="s">
        <v>58</v>
      </c>
      <c r="E38" s="14" t="s">
        <v>62</v>
      </c>
      <c r="F38" s="3" t="s">
        <v>63</v>
      </c>
      <c r="G38" s="3"/>
      <c r="H38" s="3"/>
      <c r="I38" s="16">
        <v>2</v>
      </c>
      <c r="J38" s="16">
        <v>3</v>
      </c>
      <c r="K38" s="3"/>
      <c r="L38" s="3"/>
      <c r="M38" s="16"/>
      <c r="N38" s="16"/>
      <c r="O38" s="3"/>
      <c r="P38" s="3"/>
      <c r="Q38" s="16"/>
      <c r="R38" s="16"/>
      <c r="S38" s="14" t="s">
        <v>228</v>
      </c>
      <c r="T38" s="3" t="s">
        <v>27</v>
      </c>
    </row>
    <row r="39" spans="1:20" ht="16.5" x14ac:dyDescent="0.2">
      <c r="A39" s="10"/>
      <c r="B39" s="37" t="s">
        <v>160</v>
      </c>
      <c r="C39" s="14" t="s">
        <v>78</v>
      </c>
      <c r="D39" s="15" t="s">
        <v>58</v>
      </c>
      <c r="E39" s="14" t="s">
        <v>62</v>
      </c>
      <c r="F39" s="3" t="s">
        <v>63</v>
      </c>
      <c r="G39" s="14"/>
      <c r="H39" s="14"/>
      <c r="I39" s="16">
        <v>2</v>
      </c>
      <c r="J39" s="16">
        <v>3</v>
      </c>
      <c r="K39" s="3"/>
      <c r="L39" s="3"/>
      <c r="M39" s="16"/>
      <c r="N39" s="16"/>
      <c r="O39" s="3"/>
      <c r="P39" s="3"/>
      <c r="Q39" s="16"/>
      <c r="R39" s="16"/>
      <c r="S39" s="14" t="s">
        <v>215</v>
      </c>
      <c r="T39" s="3" t="s">
        <v>27</v>
      </c>
    </row>
    <row r="40" spans="1:20" ht="33" x14ac:dyDescent="0.2">
      <c r="A40" s="10"/>
      <c r="B40" s="37" t="s">
        <v>161</v>
      </c>
      <c r="C40" s="13" t="s">
        <v>79</v>
      </c>
      <c r="D40" s="15" t="s">
        <v>58</v>
      </c>
      <c r="E40" s="14" t="s">
        <v>62</v>
      </c>
      <c r="F40" s="3" t="s">
        <v>63</v>
      </c>
      <c r="G40" s="14"/>
      <c r="H40" s="14"/>
      <c r="I40" s="16">
        <v>2</v>
      </c>
      <c r="J40" s="16">
        <v>3</v>
      </c>
      <c r="K40" s="3"/>
      <c r="L40" s="3"/>
      <c r="M40" s="16"/>
      <c r="N40" s="16"/>
      <c r="O40" s="3"/>
      <c r="P40" s="3"/>
      <c r="Q40" s="16"/>
      <c r="R40" s="16"/>
      <c r="S40" s="14" t="s">
        <v>217</v>
      </c>
      <c r="T40" s="38" t="s">
        <v>27</v>
      </c>
    </row>
    <row r="41" spans="1:20" ht="16.5" x14ac:dyDescent="0.2">
      <c r="A41" s="37" t="s">
        <v>148</v>
      </c>
      <c r="B41" s="37" t="s">
        <v>162</v>
      </c>
      <c r="C41" s="14" t="s">
        <v>80</v>
      </c>
      <c r="D41" s="15" t="s">
        <v>58</v>
      </c>
      <c r="E41" s="14" t="s">
        <v>59</v>
      </c>
      <c r="F41" s="3" t="s">
        <v>60</v>
      </c>
      <c r="G41" s="14"/>
      <c r="H41" s="14"/>
      <c r="I41" s="16">
        <v>2</v>
      </c>
      <c r="J41" s="16">
        <v>3</v>
      </c>
      <c r="K41" s="3"/>
      <c r="L41" s="3"/>
      <c r="M41" s="16"/>
      <c r="N41" s="16"/>
      <c r="O41" s="3"/>
      <c r="P41" s="3"/>
      <c r="Q41" s="16"/>
      <c r="R41" s="16"/>
      <c r="S41" s="14" t="s">
        <v>218</v>
      </c>
      <c r="T41" s="3" t="s">
        <v>30</v>
      </c>
    </row>
    <row r="42" spans="1:20" ht="16.5" x14ac:dyDescent="0.2">
      <c r="A42" s="10"/>
      <c r="B42" s="37" t="s">
        <v>163</v>
      </c>
      <c r="C42" s="14" t="s">
        <v>81</v>
      </c>
      <c r="D42" s="15" t="s">
        <v>58</v>
      </c>
      <c r="E42" s="14" t="s">
        <v>59</v>
      </c>
      <c r="F42" s="3" t="s">
        <v>60</v>
      </c>
      <c r="G42" s="14"/>
      <c r="H42" s="14"/>
      <c r="I42" s="16">
        <v>2</v>
      </c>
      <c r="J42" s="16">
        <v>3</v>
      </c>
      <c r="K42" s="3"/>
      <c r="L42" s="3"/>
      <c r="M42" s="16"/>
      <c r="N42" s="16"/>
      <c r="O42" s="3"/>
      <c r="P42" s="3"/>
      <c r="Q42" s="16"/>
      <c r="R42" s="16"/>
      <c r="S42" s="14" t="s">
        <v>220</v>
      </c>
      <c r="T42" s="3" t="s">
        <v>30</v>
      </c>
    </row>
    <row r="43" spans="1:20" ht="16.5" x14ac:dyDescent="0.2">
      <c r="A43" s="37" t="s">
        <v>148</v>
      </c>
      <c r="B43" s="37" t="s">
        <v>164</v>
      </c>
      <c r="C43" s="14" t="s">
        <v>82</v>
      </c>
      <c r="D43" s="15" t="s">
        <v>58</v>
      </c>
      <c r="E43" s="14" t="s">
        <v>59</v>
      </c>
      <c r="F43" s="3" t="s">
        <v>60</v>
      </c>
      <c r="G43" s="14"/>
      <c r="H43" s="14"/>
      <c r="I43" s="16">
        <v>2</v>
      </c>
      <c r="J43" s="16">
        <v>3</v>
      </c>
      <c r="K43" s="3"/>
      <c r="L43" s="3"/>
      <c r="M43" s="16"/>
      <c r="N43" s="16"/>
      <c r="O43" s="3"/>
      <c r="P43" s="3"/>
      <c r="Q43" s="16"/>
      <c r="R43" s="16"/>
      <c r="S43" s="14" t="s">
        <v>229</v>
      </c>
      <c r="T43" s="3" t="s">
        <v>30</v>
      </c>
    </row>
    <row r="44" spans="1:20" ht="16.5" x14ac:dyDescent="0.2">
      <c r="A44" s="10"/>
      <c r="B44" s="37" t="s">
        <v>165</v>
      </c>
      <c r="C44" s="14" t="s">
        <v>83</v>
      </c>
      <c r="D44" s="15" t="s">
        <v>58</v>
      </c>
      <c r="E44" s="14" t="s">
        <v>59</v>
      </c>
      <c r="F44" s="3" t="s">
        <v>60</v>
      </c>
      <c r="G44" s="14"/>
      <c r="H44" s="14"/>
      <c r="I44" s="16">
        <v>2</v>
      </c>
      <c r="J44" s="16">
        <v>2</v>
      </c>
      <c r="K44" s="3"/>
      <c r="L44" s="3"/>
      <c r="M44" s="16"/>
      <c r="N44" s="16"/>
      <c r="O44" s="3"/>
      <c r="P44" s="3"/>
      <c r="Q44" s="16"/>
      <c r="R44" s="16"/>
      <c r="S44" s="14" t="s">
        <v>230</v>
      </c>
      <c r="T44" s="3" t="s">
        <v>33</v>
      </c>
    </row>
    <row r="45" spans="1:20" ht="16.5" x14ac:dyDescent="0.2">
      <c r="A45" s="10"/>
      <c r="B45" s="37" t="s">
        <v>166</v>
      </c>
      <c r="C45" s="14" t="s">
        <v>84</v>
      </c>
      <c r="D45" s="15" t="s">
        <v>58</v>
      </c>
      <c r="E45" s="14" t="s">
        <v>62</v>
      </c>
      <c r="F45" s="3" t="s">
        <v>63</v>
      </c>
      <c r="G45" s="14"/>
      <c r="H45" s="14"/>
      <c r="I45" s="16">
        <v>2</v>
      </c>
      <c r="J45" s="16">
        <v>2</v>
      </c>
      <c r="K45" s="3"/>
      <c r="L45" s="3"/>
      <c r="M45" s="16"/>
      <c r="N45" s="16"/>
      <c r="O45" s="3"/>
      <c r="P45" s="3"/>
      <c r="Q45" s="16"/>
      <c r="R45" s="16"/>
      <c r="S45" s="14" t="s">
        <v>231</v>
      </c>
      <c r="T45" s="3" t="s">
        <v>33</v>
      </c>
    </row>
    <row r="46" spans="1:20" ht="16.5" x14ac:dyDescent="0.2">
      <c r="A46" s="37" t="s">
        <v>155</v>
      </c>
      <c r="B46" s="37" t="s">
        <v>167</v>
      </c>
      <c r="C46" s="14" t="s">
        <v>85</v>
      </c>
      <c r="D46" s="15" t="s">
        <v>58</v>
      </c>
      <c r="E46" s="14" t="s">
        <v>62</v>
      </c>
      <c r="F46" s="3" t="s">
        <v>63</v>
      </c>
      <c r="G46" s="14"/>
      <c r="H46" s="14"/>
      <c r="I46" s="16">
        <v>2</v>
      </c>
      <c r="J46" s="16">
        <v>2</v>
      </c>
      <c r="K46" s="3"/>
      <c r="L46" s="3"/>
      <c r="M46" s="16"/>
      <c r="N46" s="16"/>
      <c r="O46" s="3"/>
      <c r="P46" s="3"/>
      <c r="Q46" s="16"/>
      <c r="R46" s="16"/>
      <c r="S46" s="14" t="s">
        <v>225</v>
      </c>
      <c r="T46" s="3" t="s">
        <v>36</v>
      </c>
    </row>
    <row r="47" spans="1:20" ht="33" x14ac:dyDescent="0.2">
      <c r="A47" s="10" t="s">
        <v>211</v>
      </c>
      <c r="B47" s="37" t="s">
        <v>168</v>
      </c>
      <c r="C47" s="14" t="s">
        <v>86</v>
      </c>
      <c r="D47" s="15" t="s">
        <v>58</v>
      </c>
      <c r="E47" s="14" t="s">
        <v>59</v>
      </c>
      <c r="F47" s="3" t="s">
        <v>60</v>
      </c>
      <c r="G47" s="14"/>
      <c r="H47" s="14"/>
      <c r="I47" s="16"/>
      <c r="J47" s="16"/>
      <c r="K47" s="3">
        <v>2</v>
      </c>
      <c r="L47" s="3">
        <v>3</v>
      </c>
      <c r="M47" s="16"/>
      <c r="N47" s="16"/>
      <c r="O47" s="3"/>
      <c r="P47" s="3"/>
      <c r="Q47" s="16"/>
      <c r="R47" s="16"/>
      <c r="S47" s="14" t="s">
        <v>227</v>
      </c>
      <c r="T47" s="3" t="s">
        <v>27</v>
      </c>
    </row>
    <row r="48" spans="1:20" ht="16.5" x14ac:dyDescent="0.2">
      <c r="A48" s="10"/>
      <c r="B48" s="37" t="s">
        <v>169</v>
      </c>
      <c r="C48" s="14" t="s">
        <v>87</v>
      </c>
      <c r="D48" s="15" t="s">
        <v>58</v>
      </c>
      <c r="E48" s="14" t="s">
        <v>62</v>
      </c>
      <c r="F48" s="3" t="s">
        <v>63</v>
      </c>
      <c r="G48" s="14"/>
      <c r="H48" s="14"/>
      <c r="I48" s="16"/>
      <c r="J48" s="16"/>
      <c r="K48" s="3">
        <v>2</v>
      </c>
      <c r="L48" s="3">
        <v>3</v>
      </c>
      <c r="M48" s="16"/>
      <c r="N48" s="16"/>
      <c r="O48" s="3"/>
      <c r="P48" s="3"/>
      <c r="Q48" s="16"/>
      <c r="R48" s="16"/>
      <c r="S48" s="14" t="s">
        <v>215</v>
      </c>
      <c r="T48" s="3" t="s">
        <v>27</v>
      </c>
    </row>
    <row r="49" spans="1:20" ht="16.5" x14ac:dyDescent="0.2">
      <c r="A49" s="10"/>
      <c r="B49" s="37" t="s">
        <v>170</v>
      </c>
      <c r="C49" s="14" t="s">
        <v>88</v>
      </c>
      <c r="D49" s="15" t="s">
        <v>58</v>
      </c>
      <c r="E49" s="14" t="s">
        <v>62</v>
      </c>
      <c r="F49" s="3" t="s">
        <v>63</v>
      </c>
      <c r="G49" s="14"/>
      <c r="H49" s="14"/>
      <c r="I49" s="16"/>
      <c r="J49" s="16"/>
      <c r="K49" s="3">
        <v>2</v>
      </c>
      <c r="L49" s="3">
        <v>3</v>
      </c>
      <c r="M49" s="16"/>
      <c r="N49" s="16"/>
      <c r="O49" s="3"/>
      <c r="P49" s="3"/>
      <c r="Q49" s="16"/>
      <c r="R49" s="16"/>
      <c r="S49" s="14" t="s">
        <v>215</v>
      </c>
      <c r="T49" s="3" t="s">
        <v>27</v>
      </c>
    </row>
    <row r="50" spans="1:20" ht="16.5" x14ac:dyDescent="0.2">
      <c r="A50" s="10"/>
      <c r="B50" s="37" t="s">
        <v>171</v>
      </c>
      <c r="C50" s="14" t="s">
        <v>89</v>
      </c>
      <c r="D50" s="15" t="s">
        <v>58</v>
      </c>
      <c r="E50" s="14" t="s">
        <v>62</v>
      </c>
      <c r="F50" s="3" t="s">
        <v>63</v>
      </c>
      <c r="G50" s="14"/>
      <c r="H50" s="14"/>
      <c r="I50" s="16"/>
      <c r="J50" s="16"/>
      <c r="K50" s="3">
        <v>2</v>
      </c>
      <c r="L50" s="3">
        <v>2</v>
      </c>
      <c r="M50" s="16"/>
      <c r="N50" s="16"/>
      <c r="O50" s="3"/>
      <c r="P50" s="3"/>
      <c r="Q50" s="16"/>
      <c r="R50" s="16"/>
      <c r="S50" s="14" t="s">
        <v>217</v>
      </c>
      <c r="T50" s="3" t="s">
        <v>27</v>
      </c>
    </row>
    <row r="51" spans="1:20" ht="16.5" x14ac:dyDescent="0.2">
      <c r="A51" s="10" t="s">
        <v>161</v>
      </c>
      <c r="B51" s="37" t="s">
        <v>172</v>
      </c>
      <c r="C51" s="14" t="s">
        <v>90</v>
      </c>
      <c r="D51" s="15" t="s">
        <v>58</v>
      </c>
      <c r="E51" s="14" t="s">
        <v>62</v>
      </c>
      <c r="F51" s="3" t="s">
        <v>63</v>
      </c>
      <c r="G51" s="14"/>
      <c r="H51" s="14"/>
      <c r="I51" s="16"/>
      <c r="J51" s="16"/>
      <c r="K51" s="3">
        <v>2</v>
      </c>
      <c r="L51" s="3">
        <v>3</v>
      </c>
      <c r="M51" s="16"/>
      <c r="N51" s="16"/>
      <c r="O51" s="3"/>
      <c r="P51" s="3"/>
      <c r="Q51" s="16"/>
      <c r="R51" s="16"/>
      <c r="S51" s="14" t="s">
        <v>232</v>
      </c>
      <c r="T51" s="3" t="s">
        <v>27</v>
      </c>
    </row>
    <row r="52" spans="1:20" ht="16.5" x14ac:dyDescent="0.2">
      <c r="A52" s="10" t="s">
        <v>163</v>
      </c>
      <c r="B52" s="37" t="s">
        <v>173</v>
      </c>
      <c r="C52" s="14" t="s">
        <v>91</v>
      </c>
      <c r="D52" s="15" t="s">
        <v>58</v>
      </c>
      <c r="E52" s="14" t="s">
        <v>59</v>
      </c>
      <c r="F52" s="3" t="s">
        <v>60</v>
      </c>
      <c r="G52" s="14"/>
      <c r="H52" s="14"/>
      <c r="I52" s="16"/>
      <c r="J52" s="16"/>
      <c r="K52" s="3">
        <v>2</v>
      </c>
      <c r="L52" s="3">
        <v>3</v>
      </c>
      <c r="M52" s="16"/>
      <c r="N52" s="16"/>
      <c r="O52" s="3"/>
      <c r="P52" s="3"/>
      <c r="Q52" s="16"/>
      <c r="R52" s="16"/>
      <c r="S52" s="14" t="s">
        <v>220</v>
      </c>
      <c r="T52" s="3" t="s">
        <v>30</v>
      </c>
    </row>
    <row r="53" spans="1:20" ht="16.5" x14ac:dyDescent="0.2">
      <c r="A53" s="10"/>
      <c r="B53" s="37" t="s">
        <v>174</v>
      </c>
      <c r="C53" s="14" t="s">
        <v>92</v>
      </c>
      <c r="D53" s="15" t="s">
        <v>58</v>
      </c>
      <c r="E53" s="14" t="s">
        <v>62</v>
      </c>
      <c r="F53" s="3" t="s">
        <v>63</v>
      </c>
      <c r="G53" s="14"/>
      <c r="H53" s="14"/>
      <c r="I53" s="16"/>
      <c r="J53" s="16"/>
      <c r="K53" s="3">
        <v>2</v>
      </c>
      <c r="L53" s="3">
        <v>2</v>
      </c>
      <c r="M53" s="16"/>
      <c r="N53" s="16"/>
      <c r="O53" s="3"/>
      <c r="P53" s="3"/>
      <c r="Q53" s="16"/>
      <c r="R53" s="16"/>
      <c r="S53" s="14" t="s">
        <v>215</v>
      </c>
      <c r="T53" s="3" t="s">
        <v>30</v>
      </c>
    </row>
    <row r="54" spans="1:20" ht="16.5" x14ac:dyDescent="0.2">
      <c r="A54" s="54" t="s">
        <v>149</v>
      </c>
      <c r="B54" s="37" t="s">
        <v>175</v>
      </c>
      <c r="C54" s="18" t="s">
        <v>93</v>
      </c>
      <c r="D54" s="15" t="s">
        <v>58</v>
      </c>
      <c r="E54" s="18" t="s">
        <v>59</v>
      </c>
      <c r="F54" s="3" t="s">
        <v>60</v>
      </c>
      <c r="G54" s="5"/>
      <c r="H54" s="5"/>
      <c r="I54" s="16"/>
      <c r="J54" s="16"/>
      <c r="K54" s="5">
        <v>2</v>
      </c>
      <c r="L54" s="5">
        <v>3</v>
      </c>
      <c r="M54" s="16"/>
      <c r="N54" s="16"/>
      <c r="O54" s="5"/>
      <c r="P54" s="5"/>
      <c r="Q54" s="16"/>
      <c r="R54" s="16"/>
      <c r="S54" s="14" t="s">
        <v>219</v>
      </c>
      <c r="T54" s="3" t="s">
        <v>30</v>
      </c>
    </row>
    <row r="55" spans="1:20" ht="16.5" x14ac:dyDescent="0.2">
      <c r="A55" s="10" t="s">
        <v>153</v>
      </c>
      <c r="B55" s="37" t="s">
        <v>176</v>
      </c>
      <c r="C55" s="14" t="s">
        <v>94</v>
      </c>
      <c r="D55" s="15" t="s">
        <v>58</v>
      </c>
      <c r="E55" s="14" t="s">
        <v>59</v>
      </c>
      <c r="F55" s="3" t="s">
        <v>60</v>
      </c>
      <c r="G55" s="3"/>
      <c r="H55" s="14"/>
      <c r="I55" s="16"/>
      <c r="J55" s="16"/>
      <c r="K55" s="3">
        <v>2</v>
      </c>
      <c r="L55" s="3">
        <v>2</v>
      </c>
      <c r="M55" s="16"/>
      <c r="N55" s="16"/>
      <c r="O55" s="3"/>
      <c r="P55" s="3"/>
      <c r="Q55" s="16"/>
      <c r="R55" s="16"/>
      <c r="S55" s="14" t="s">
        <v>233</v>
      </c>
      <c r="T55" s="38" t="s">
        <v>33</v>
      </c>
    </row>
    <row r="56" spans="1:20" ht="16.5" x14ac:dyDescent="0.2">
      <c r="A56" s="4"/>
      <c r="B56" s="37" t="s">
        <v>177</v>
      </c>
      <c r="C56" s="14" t="s">
        <v>95</v>
      </c>
      <c r="D56" s="15" t="s">
        <v>58</v>
      </c>
      <c r="E56" s="14" t="s">
        <v>62</v>
      </c>
      <c r="F56" s="3" t="s">
        <v>63</v>
      </c>
      <c r="G56" s="3"/>
      <c r="H56" s="14"/>
      <c r="I56" s="16"/>
      <c r="J56" s="16"/>
      <c r="K56" s="3">
        <v>2</v>
      </c>
      <c r="L56" s="3">
        <v>2</v>
      </c>
      <c r="M56" s="16"/>
      <c r="N56" s="16"/>
      <c r="O56" s="3"/>
      <c r="P56" s="3"/>
      <c r="Q56" s="16"/>
      <c r="R56" s="16"/>
      <c r="S56" s="14" t="s">
        <v>234</v>
      </c>
      <c r="T56" s="38" t="s">
        <v>33</v>
      </c>
    </row>
    <row r="57" spans="1:20" ht="49.5" x14ac:dyDescent="0.2">
      <c r="A57" s="4"/>
      <c r="B57" s="57" t="s">
        <v>178</v>
      </c>
      <c r="C57" s="13" t="s">
        <v>96</v>
      </c>
      <c r="D57" s="20" t="s">
        <v>97</v>
      </c>
      <c r="E57" s="19" t="s">
        <v>62</v>
      </c>
      <c r="F57" s="21" t="s">
        <v>63</v>
      </c>
      <c r="G57" s="21"/>
      <c r="H57" s="19"/>
      <c r="I57" s="22"/>
      <c r="J57" s="22"/>
      <c r="K57" s="21">
        <v>2</v>
      </c>
      <c r="L57" s="21">
        <v>3</v>
      </c>
      <c r="M57" s="22"/>
      <c r="N57" s="22"/>
      <c r="O57" s="21"/>
      <c r="P57" s="21"/>
      <c r="Q57" s="22"/>
      <c r="R57" s="22"/>
      <c r="S57" s="19"/>
      <c r="T57" s="39" t="s">
        <v>42</v>
      </c>
    </row>
    <row r="58" spans="1:20" ht="16.5" x14ac:dyDescent="0.2">
      <c r="A58" s="10"/>
      <c r="B58" s="37" t="s">
        <v>179</v>
      </c>
      <c r="C58" s="14" t="s">
        <v>98</v>
      </c>
      <c r="D58" s="15" t="s">
        <v>58</v>
      </c>
      <c r="E58" s="14" t="s">
        <v>62</v>
      </c>
      <c r="F58" s="3" t="s">
        <v>63</v>
      </c>
      <c r="G58" s="3"/>
      <c r="H58" s="14"/>
      <c r="I58" s="16"/>
      <c r="J58" s="16"/>
      <c r="K58" s="3">
        <v>60</v>
      </c>
      <c r="L58" s="3">
        <v>2</v>
      </c>
      <c r="M58" s="16"/>
      <c r="N58" s="16"/>
      <c r="O58" s="3"/>
      <c r="P58" s="3"/>
      <c r="Q58" s="16"/>
      <c r="R58" s="16"/>
      <c r="S58" s="14" t="s">
        <v>228</v>
      </c>
      <c r="T58" s="38" t="s">
        <v>39</v>
      </c>
    </row>
    <row r="59" spans="1:20" ht="49.5" customHeight="1" x14ac:dyDescent="0.2">
      <c r="A59" s="10" t="s">
        <v>168</v>
      </c>
      <c r="B59" s="37" t="s">
        <v>180</v>
      </c>
      <c r="C59" s="14" t="s">
        <v>99</v>
      </c>
      <c r="D59" s="15" t="s">
        <v>58</v>
      </c>
      <c r="E59" s="14" t="s">
        <v>62</v>
      </c>
      <c r="F59" s="3" t="s">
        <v>63</v>
      </c>
      <c r="G59" s="3"/>
      <c r="H59" s="14"/>
      <c r="I59" s="16"/>
      <c r="J59" s="16"/>
      <c r="K59" s="3"/>
      <c r="L59" s="3"/>
      <c r="M59" s="16">
        <v>2</v>
      </c>
      <c r="N59" s="16">
        <v>3</v>
      </c>
      <c r="O59" s="3"/>
      <c r="P59" s="3"/>
      <c r="Q59" s="16"/>
      <c r="R59" s="16"/>
      <c r="S59" s="14" t="s">
        <v>216</v>
      </c>
      <c r="T59" s="38" t="s">
        <v>27</v>
      </c>
    </row>
    <row r="60" spans="1:20" ht="66" x14ac:dyDescent="0.2">
      <c r="A60" s="10"/>
      <c r="B60" s="37" t="s">
        <v>181</v>
      </c>
      <c r="C60" s="14" t="s">
        <v>100</v>
      </c>
      <c r="D60" s="15" t="s">
        <v>101</v>
      </c>
      <c r="E60" s="14" t="s">
        <v>62</v>
      </c>
      <c r="F60" s="3" t="s">
        <v>63</v>
      </c>
      <c r="G60" s="14"/>
      <c r="H60" s="14"/>
      <c r="I60" s="16"/>
      <c r="J60" s="16"/>
      <c r="K60" s="14"/>
      <c r="L60" s="14"/>
      <c r="M60" s="16">
        <v>2</v>
      </c>
      <c r="N60" s="23">
        <v>3</v>
      </c>
      <c r="O60" s="3"/>
      <c r="P60" s="3"/>
      <c r="Q60" s="16"/>
      <c r="R60" s="16"/>
      <c r="S60" s="14" t="s">
        <v>215</v>
      </c>
      <c r="T60" s="3" t="s">
        <v>27</v>
      </c>
    </row>
    <row r="61" spans="1:20" ht="66" x14ac:dyDescent="0.2">
      <c r="A61" s="10"/>
      <c r="B61" s="37" t="s">
        <v>182</v>
      </c>
      <c r="C61" s="14" t="s">
        <v>102</v>
      </c>
      <c r="D61" s="15" t="s">
        <v>101</v>
      </c>
      <c r="E61" s="14" t="s">
        <v>62</v>
      </c>
      <c r="F61" s="3" t="s">
        <v>63</v>
      </c>
      <c r="G61" s="14"/>
      <c r="H61" s="14"/>
      <c r="I61" s="16"/>
      <c r="J61" s="16"/>
      <c r="K61" s="14"/>
      <c r="L61" s="14"/>
      <c r="M61" s="16">
        <v>2</v>
      </c>
      <c r="N61" s="16">
        <v>3</v>
      </c>
      <c r="O61" s="3"/>
      <c r="P61" s="3"/>
      <c r="Q61" s="16"/>
      <c r="R61" s="16"/>
      <c r="S61" s="14" t="s">
        <v>215</v>
      </c>
      <c r="T61" s="3" t="s">
        <v>27</v>
      </c>
    </row>
    <row r="62" spans="1:20" ht="16.5" x14ac:dyDescent="0.2">
      <c r="A62" s="10"/>
      <c r="B62" s="37" t="s">
        <v>183</v>
      </c>
      <c r="C62" s="14" t="s">
        <v>103</v>
      </c>
      <c r="D62" s="15" t="s">
        <v>58</v>
      </c>
      <c r="E62" s="14" t="s">
        <v>62</v>
      </c>
      <c r="F62" s="3" t="s">
        <v>63</v>
      </c>
      <c r="G62" s="3"/>
      <c r="H62" s="14"/>
      <c r="I62" s="16"/>
      <c r="J62" s="16"/>
      <c r="K62" s="3"/>
      <c r="L62" s="3"/>
      <c r="M62" s="16">
        <v>2</v>
      </c>
      <c r="N62" s="16">
        <v>3</v>
      </c>
      <c r="O62" s="3"/>
      <c r="P62" s="3"/>
      <c r="Q62" s="16"/>
      <c r="R62" s="16"/>
      <c r="S62" s="14" t="s">
        <v>215</v>
      </c>
      <c r="T62" s="38" t="s">
        <v>27</v>
      </c>
    </row>
    <row r="63" spans="1:20" ht="16.5" x14ac:dyDescent="0.2">
      <c r="A63" s="10" t="s">
        <v>171</v>
      </c>
      <c r="B63" s="37" t="s">
        <v>184</v>
      </c>
      <c r="C63" s="14" t="s">
        <v>104</v>
      </c>
      <c r="D63" s="15" t="s">
        <v>58</v>
      </c>
      <c r="E63" s="14" t="s">
        <v>62</v>
      </c>
      <c r="F63" s="3" t="s">
        <v>63</v>
      </c>
      <c r="G63" s="3"/>
      <c r="H63" s="14"/>
      <c r="I63" s="16"/>
      <c r="J63" s="16"/>
      <c r="K63" s="3"/>
      <c r="L63" s="3"/>
      <c r="M63" s="16">
        <v>2</v>
      </c>
      <c r="N63" s="16">
        <v>2</v>
      </c>
      <c r="O63" s="3"/>
      <c r="P63" s="3"/>
      <c r="Q63" s="16"/>
      <c r="R63" s="16"/>
      <c r="S63" s="14" t="s">
        <v>217</v>
      </c>
      <c r="T63" s="38" t="s">
        <v>27</v>
      </c>
    </row>
    <row r="64" spans="1:20" ht="16.5" x14ac:dyDescent="0.2">
      <c r="A64" s="10"/>
      <c r="B64" s="37" t="s">
        <v>185</v>
      </c>
      <c r="C64" s="14" t="s">
        <v>105</v>
      </c>
      <c r="D64" s="15" t="s">
        <v>58</v>
      </c>
      <c r="E64" s="14" t="s">
        <v>59</v>
      </c>
      <c r="F64" s="3" t="s">
        <v>60</v>
      </c>
      <c r="G64" s="3"/>
      <c r="H64" s="14"/>
      <c r="I64" s="16"/>
      <c r="J64" s="16"/>
      <c r="K64" s="3"/>
      <c r="L64" s="3"/>
      <c r="M64" s="16">
        <v>2</v>
      </c>
      <c r="N64" s="16">
        <v>3</v>
      </c>
      <c r="O64" s="3"/>
      <c r="P64" s="3"/>
      <c r="Q64" s="16"/>
      <c r="R64" s="16"/>
      <c r="S64" s="14" t="s">
        <v>228</v>
      </c>
      <c r="T64" s="38" t="s">
        <v>30</v>
      </c>
    </row>
    <row r="65" spans="1:20" ht="16.5" x14ac:dyDescent="0.2">
      <c r="A65" s="4"/>
      <c r="B65" s="37" t="s">
        <v>186</v>
      </c>
      <c r="C65" s="14" t="s">
        <v>106</v>
      </c>
      <c r="D65" s="15" t="s">
        <v>58</v>
      </c>
      <c r="E65" s="14" t="s">
        <v>59</v>
      </c>
      <c r="F65" s="3" t="s">
        <v>60</v>
      </c>
      <c r="G65" s="3"/>
      <c r="H65" s="14"/>
      <c r="I65" s="16"/>
      <c r="J65" s="16"/>
      <c r="K65" s="3"/>
      <c r="L65" s="3"/>
      <c r="M65" s="16">
        <v>2</v>
      </c>
      <c r="N65" s="16">
        <v>2</v>
      </c>
      <c r="O65" s="3"/>
      <c r="P65" s="3"/>
      <c r="Q65" s="16"/>
      <c r="R65" s="16"/>
      <c r="S65" s="14" t="s">
        <v>222</v>
      </c>
      <c r="T65" s="38" t="s">
        <v>33</v>
      </c>
    </row>
    <row r="66" spans="1:20" ht="16.5" x14ac:dyDescent="0.2">
      <c r="A66" s="10"/>
      <c r="B66" s="37" t="s">
        <v>187</v>
      </c>
      <c r="C66" s="13" t="s">
        <v>107</v>
      </c>
      <c r="D66" s="15" t="s">
        <v>58</v>
      </c>
      <c r="E66" s="13" t="s">
        <v>59</v>
      </c>
      <c r="F66" s="3" t="s">
        <v>60</v>
      </c>
      <c r="G66" s="3"/>
      <c r="H66" s="14"/>
      <c r="I66" s="16"/>
      <c r="J66" s="16"/>
      <c r="K66" s="3"/>
      <c r="L66" s="3"/>
      <c r="M66" s="16">
        <v>2</v>
      </c>
      <c r="N66" s="16">
        <v>2</v>
      </c>
      <c r="O66" s="3"/>
      <c r="P66" s="3"/>
      <c r="Q66" s="16"/>
      <c r="R66" s="16"/>
      <c r="S66" s="14" t="s">
        <v>235</v>
      </c>
      <c r="T66" s="38" t="s">
        <v>33</v>
      </c>
    </row>
    <row r="67" spans="1:20" ht="33" x14ac:dyDescent="0.2">
      <c r="A67" s="10" t="s">
        <v>165</v>
      </c>
      <c r="B67" s="37" t="s">
        <v>188</v>
      </c>
      <c r="C67" s="13" t="s">
        <v>108</v>
      </c>
      <c r="D67" s="15" t="s">
        <v>58</v>
      </c>
      <c r="E67" s="13" t="s">
        <v>59</v>
      </c>
      <c r="F67" s="3" t="s">
        <v>60</v>
      </c>
      <c r="G67" s="3"/>
      <c r="H67" s="14"/>
      <c r="I67" s="16"/>
      <c r="J67" s="16"/>
      <c r="K67" s="3"/>
      <c r="L67" s="3"/>
      <c r="M67" s="16">
        <v>2</v>
      </c>
      <c r="N67" s="16">
        <v>2</v>
      </c>
      <c r="O67" s="3"/>
      <c r="P67" s="3"/>
      <c r="Q67" s="16"/>
      <c r="R67" s="16"/>
      <c r="S67" s="14" t="s">
        <v>215</v>
      </c>
      <c r="T67" s="38" t="s">
        <v>33</v>
      </c>
    </row>
    <row r="68" spans="1:20" ht="16.5" x14ac:dyDescent="0.2">
      <c r="A68" s="10"/>
      <c r="B68" s="37" t="s">
        <v>189</v>
      </c>
      <c r="C68" s="13" t="s">
        <v>109</v>
      </c>
      <c r="D68" s="15" t="s">
        <v>58</v>
      </c>
      <c r="E68" s="13" t="s">
        <v>62</v>
      </c>
      <c r="F68" s="3" t="s">
        <v>63</v>
      </c>
      <c r="G68" s="3"/>
      <c r="H68" s="14"/>
      <c r="I68" s="16"/>
      <c r="J68" s="16"/>
      <c r="K68" s="3"/>
      <c r="L68" s="3"/>
      <c r="M68" s="16">
        <v>2</v>
      </c>
      <c r="N68" s="16">
        <v>3</v>
      </c>
      <c r="O68" s="3"/>
      <c r="P68" s="3"/>
      <c r="Q68" s="16"/>
      <c r="R68" s="16"/>
      <c r="S68" s="14" t="s">
        <v>236</v>
      </c>
      <c r="T68" s="3" t="s">
        <v>36</v>
      </c>
    </row>
    <row r="69" spans="1:20" ht="49.5" x14ac:dyDescent="0.2">
      <c r="A69" s="10"/>
      <c r="B69" s="57" t="s">
        <v>178</v>
      </c>
      <c r="C69" s="13" t="s">
        <v>96</v>
      </c>
      <c r="D69" s="20" t="s">
        <v>97</v>
      </c>
      <c r="E69" s="24" t="s">
        <v>62</v>
      </c>
      <c r="F69" s="21" t="s">
        <v>63</v>
      </c>
      <c r="G69" s="21"/>
      <c r="H69" s="19"/>
      <c r="I69" s="22"/>
      <c r="J69" s="22"/>
      <c r="K69" s="21"/>
      <c r="L69" s="21"/>
      <c r="M69" s="22">
        <v>2</v>
      </c>
      <c r="N69" s="22">
        <v>3</v>
      </c>
      <c r="O69" s="21"/>
      <c r="P69" s="21"/>
      <c r="Q69" s="22"/>
      <c r="R69" s="22"/>
      <c r="S69" s="19"/>
      <c r="T69" s="39" t="s">
        <v>42</v>
      </c>
    </row>
    <row r="70" spans="1:20" ht="16.5" x14ac:dyDescent="0.2">
      <c r="A70" s="37" t="s">
        <v>179</v>
      </c>
      <c r="B70" s="37" t="s">
        <v>190</v>
      </c>
      <c r="C70" s="13" t="s">
        <v>110</v>
      </c>
      <c r="D70" s="15" t="s">
        <v>58</v>
      </c>
      <c r="E70" s="13" t="s">
        <v>62</v>
      </c>
      <c r="F70" s="3" t="s">
        <v>63</v>
      </c>
      <c r="G70" s="3"/>
      <c r="H70" s="14"/>
      <c r="I70" s="16"/>
      <c r="J70" s="16"/>
      <c r="K70" s="3"/>
      <c r="L70" s="3"/>
      <c r="M70" s="16">
        <v>90</v>
      </c>
      <c r="N70" s="16">
        <v>3</v>
      </c>
      <c r="O70" s="3"/>
      <c r="P70" s="3"/>
      <c r="Q70" s="16"/>
      <c r="R70" s="16"/>
      <c r="S70" s="14" t="s">
        <v>228</v>
      </c>
      <c r="T70" s="38" t="s">
        <v>39</v>
      </c>
    </row>
    <row r="71" spans="1:20" ht="33" x14ac:dyDescent="0.2">
      <c r="A71" s="10" t="s">
        <v>211</v>
      </c>
      <c r="B71" s="37" t="s">
        <v>191</v>
      </c>
      <c r="C71" s="13" t="s">
        <v>111</v>
      </c>
      <c r="D71" s="15" t="s">
        <v>58</v>
      </c>
      <c r="E71" s="13" t="s">
        <v>62</v>
      </c>
      <c r="F71" s="3" t="s">
        <v>63</v>
      </c>
      <c r="G71" s="3"/>
      <c r="H71" s="14"/>
      <c r="I71" s="16"/>
      <c r="J71" s="16"/>
      <c r="K71" s="3"/>
      <c r="L71" s="3"/>
      <c r="M71" s="16"/>
      <c r="N71" s="16"/>
      <c r="O71" s="3">
        <v>2</v>
      </c>
      <c r="P71" s="3">
        <v>3</v>
      </c>
      <c r="Q71" s="16"/>
      <c r="R71" s="16"/>
      <c r="S71" s="14" t="s">
        <v>228</v>
      </c>
      <c r="T71" s="38" t="s">
        <v>27</v>
      </c>
    </row>
    <row r="72" spans="1:20" ht="16.5" x14ac:dyDescent="0.2">
      <c r="A72" s="10"/>
      <c r="B72" s="37" t="s">
        <v>192</v>
      </c>
      <c r="C72" s="13" t="s">
        <v>112</v>
      </c>
      <c r="D72" s="15" t="s">
        <v>58</v>
      </c>
      <c r="E72" s="13" t="s">
        <v>62</v>
      </c>
      <c r="F72" s="3" t="s">
        <v>63</v>
      </c>
      <c r="G72" s="3"/>
      <c r="H72" s="14"/>
      <c r="I72" s="16"/>
      <c r="J72" s="16"/>
      <c r="K72" s="3"/>
      <c r="L72" s="3"/>
      <c r="M72" s="16"/>
      <c r="N72" s="16"/>
      <c r="O72" s="3">
        <v>2</v>
      </c>
      <c r="P72" s="3">
        <v>3</v>
      </c>
      <c r="Q72" s="16"/>
      <c r="R72" s="16"/>
      <c r="S72" s="14" t="s">
        <v>215</v>
      </c>
      <c r="T72" s="38" t="s">
        <v>27</v>
      </c>
    </row>
    <row r="73" spans="1:20" ht="16.5" x14ac:dyDescent="0.2">
      <c r="A73" s="10"/>
      <c r="B73" s="37" t="s">
        <v>193</v>
      </c>
      <c r="C73" s="13" t="s">
        <v>113</v>
      </c>
      <c r="D73" s="15" t="s">
        <v>58</v>
      </c>
      <c r="E73" s="13" t="s">
        <v>62</v>
      </c>
      <c r="F73" s="3" t="s">
        <v>63</v>
      </c>
      <c r="G73" s="3"/>
      <c r="H73" s="14"/>
      <c r="I73" s="16"/>
      <c r="J73" s="16"/>
      <c r="K73" s="3"/>
      <c r="L73" s="3"/>
      <c r="M73" s="16"/>
      <c r="N73" s="16"/>
      <c r="O73" s="3">
        <v>2</v>
      </c>
      <c r="P73" s="3">
        <v>3</v>
      </c>
      <c r="Q73" s="16"/>
      <c r="R73" s="16"/>
      <c r="S73" s="14" t="s">
        <v>217</v>
      </c>
      <c r="T73" s="38" t="s">
        <v>27</v>
      </c>
    </row>
    <row r="74" spans="1:20" ht="16.5" x14ac:dyDescent="0.2">
      <c r="A74" s="4"/>
      <c r="B74" s="37" t="s">
        <v>194</v>
      </c>
      <c r="C74" s="13" t="s">
        <v>114</v>
      </c>
      <c r="D74" s="15" t="s">
        <v>58</v>
      </c>
      <c r="E74" s="13" t="s">
        <v>62</v>
      </c>
      <c r="F74" s="3" t="s">
        <v>63</v>
      </c>
      <c r="G74" s="3"/>
      <c r="H74" s="14"/>
      <c r="I74" s="16"/>
      <c r="J74" s="16"/>
      <c r="K74" s="3"/>
      <c r="L74" s="3"/>
      <c r="M74" s="16"/>
      <c r="N74" s="16"/>
      <c r="O74" s="3">
        <v>2</v>
      </c>
      <c r="P74" s="3">
        <v>3</v>
      </c>
      <c r="Q74" s="16"/>
      <c r="R74" s="16"/>
      <c r="S74" s="14" t="s">
        <v>228</v>
      </c>
      <c r="T74" s="38" t="s">
        <v>27</v>
      </c>
    </row>
    <row r="75" spans="1:20" ht="16.5" x14ac:dyDescent="0.2">
      <c r="A75" s="37" t="s">
        <v>184</v>
      </c>
      <c r="B75" s="37" t="s">
        <v>195</v>
      </c>
      <c r="C75" s="13" t="s">
        <v>115</v>
      </c>
      <c r="D75" s="15" t="s">
        <v>58</v>
      </c>
      <c r="E75" s="13" t="s">
        <v>62</v>
      </c>
      <c r="F75" s="3" t="s">
        <v>63</v>
      </c>
      <c r="G75" s="3"/>
      <c r="H75" s="14"/>
      <c r="I75" s="16"/>
      <c r="J75" s="16"/>
      <c r="K75" s="3"/>
      <c r="L75" s="3"/>
      <c r="M75" s="16"/>
      <c r="N75" s="16"/>
      <c r="O75" s="3">
        <v>2</v>
      </c>
      <c r="P75" s="3">
        <v>2</v>
      </c>
      <c r="Q75" s="16"/>
      <c r="R75" s="16"/>
      <c r="S75" s="14" t="s">
        <v>217</v>
      </c>
      <c r="T75" s="38" t="s">
        <v>27</v>
      </c>
    </row>
    <row r="76" spans="1:20" ht="16.5" x14ac:dyDescent="0.2">
      <c r="A76" s="4"/>
      <c r="B76" s="37" t="s">
        <v>196</v>
      </c>
      <c r="C76" s="13" t="s">
        <v>116</v>
      </c>
      <c r="D76" s="15" t="s">
        <v>58</v>
      </c>
      <c r="E76" s="13" t="s">
        <v>59</v>
      </c>
      <c r="F76" s="3" t="s">
        <v>60</v>
      </c>
      <c r="G76" s="3"/>
      <c r="H76" s="14"/>
      <c r="I76" s="16"/>
      <c r="J76" s="16"/>
      <c r="K76" s="3"/>
      <c r="L76" s="3"/>
      <c r="M76" s="16"/>
      <c r="N76" s="16"/>
      <c r="O76" s="3">
        <v>2</v>
      </c>
      <c r="P76" s="3">
        <v>3</v>
      </c>
      <c r="Q76" s="16"/>
      <c r="R76" s="16"/>
      <c r="S76" s="14" t="s">
        <v>219</v>
      </c>
      <c r="T76" s="38" t="s">
        <v>30</v>
      </c>
    </row>
    <row r="77" spans="1:20" ht="33" x14ac:dyDescent="0.2">
      <c r="A77" s="10" t="s">
        <v>212</v>
      </c>
      <c r="B77" s="37" t="s">
        <v>197</v>
      </c>
      <c r="C77" s="13" t="s">
        <v>117</v>
      </c>
      <c r="D77" s="15" t="s">
        <v>58</v>
      </c>
      <c r="E77" s="13" t="s">
        <v>62</v>
      </c>
      <c r="F77" s="3" t="s">
        <v>63</v>
      </c>
      <c r="G77" s="3"/>
      <c r="H77" s="14"/>
      <c r="I77" s="16"/>
      <c r="J77" s="16"/>
      <c r="K77" s="3"/>
      <c r="L77" s="3"/>
      <c r="M77" s="16"/>
      <c r="N77" s="16"/>
      <c r="O77" s="3">
        <v>2</v>
      </c>
      <c r="P77" s="3">
        <v>2</v>
      </c>
      <c r="Q77" s="16"/>
      <c r="R77" s="16"/>
      <c r="S77" s="14" t="s">
        <v>219</v>
      </c>
      <c r="T77" s="38" t="s">
        <v>30</v>
      </c>
    </row>
    <row r="78" spans="1:20" ht="16.5" x14ac:dyDescent="0.2">
      <c r="A78" s="10" t="s">
        <v>164</v>
      </c>
      <c r="B78" s="37" t="s">
        <v>198</v>
      </c>
      <c r="C78" s="13" t="s">
        <v>118</v>
      </c>
      <c r="D78" s="15" t="s">
        <v>58</v>
      </c>
      <c r="E78" s="13" t="s">
        <v>62</v>
      </c>
      <c r="F78" s="3" t="s">
        <v>63</v>
      </c>
      <c r="G78" s="3"/>
      <c r="H78" s="14"/>
      <c r="I78" s="16"/>
      <c r="J78" s="16"/>
      <c r="K78" s="3"/>
      <c r="L78" s="3"/>
      <c r="M78" s="16"/>
      <c r="N78" s="16"/>
      <c r="O78" s="3">
        <v>2</v>
      </c>
      <c r="P78" s="3">
        <v>2</v>
      </c>
      <c r="Q78" s="16"/>
      <c r="R78" s="16"/>
      <c r="S78" s="14" t="s">
        <v>215</v>
      </c>
      <c r="T78" s="3" t="s">
        <v>30</v>
      </c>
    </row>
    <row r="79" spans="1:20" ht="33" x14ac:dyDescent="0.2">
      <c r="A79" s="10"/>
      <c r="B79" s="37" t="s">
        <v>199</v>
      </c>
      <c r="C79" s="13" t="s">
        <v>119</v>
      </c>
      <c r="D79" s="15" t="s">
        <v>58</v>
      </c>
      <c r="E79" s="13" t="s">
        <v>62</v>
      </c>
      <c r="F79" s="3" t="s">
        <v>63</v>
      </c>
      <c r="G79" s="3"/>
      <c r="H79" s="14"/>
      <c r="I79" s="16"/>
      <c r="J79" s="16"/>
      <c r="K79" s="3"/>
      <c r="L79" s="3"/>
      <c r="M79" s="16"/>
      <c r="N79" s="16"/>
      <c r="O79" s="3">
        <v>2</v>
      </c>
      <c r="P79" s="3">
        <v>2</v>
      </c>
      <c r="Q79" s="16"/>
      <c r="R79" s="16"/>
      <c r="S79" s="14" t="s">
        <v>221</v>
      </c>
      <c r="T79" s="38" t="s">
        <v>33</v>
      </c>
    </row>
    <row r="80" spans="1:20" ht="16.5" x14ac:dyDescent="0.2">
      <c r="A80" s="10"/>
      <c r="B80" s="37" t="s">
        <v>200</v>
      </c>
      <c r="C80" s="13" t="s">
        <v>120</v>
      </c>
      <c r="D80" s="15" t="s">
        <v>58</v>
      </c>
      <c r="E80" s="13" t="s">
        <v>121</v>
      </c>
      <c r="F80" s="3" t="s">
        <v>122</v>
      </c>
      <c r="G80" s="3"/>
      <c r="H80" s="14"/>
      <c r="I80" s="16"/>
      <c r="J80" s="16"/>
      <c r="K80" s="3"/>
      <c r="L80" s="3"/>
      <c r="M80" s="16"/>
      <c r="N80" s="16"/>
      <c r="O80" s="3">
        <v>0</v>
      </c>
      <c r="P80" s="3">
        <v>3</v>
      </c>
      <c r="Q80" s="16"/>
      <c r="R80" s="16"/>
      <c r="S80" s="14" t="s">
        <v>228</v>
      </c>
      <c r="T80" s="38" t="s">
        <v>45</v>
      </c>
    </row>
    <row r="81" spans="1:20" ht="16.5" x14ac:dyDescent="0.2">
      <c r="A81" s="37" t="s">
        <v>190</v>
      </c>
      <c r="B81" s="37" t="s">
        <v>201</v>
      </c>
      <c r="C81" s="13" t="s">
        <v>123</v>
      </c>
      <c r="D81" s="15" t="s">
        <v>58</v>
      </c>
      <c r="E81" s="13" t="s">
        <v>62</v>
      </c>
      <c r="F81" s="3" t="s">
        <v>63</v>
      </c>
      <c r="G81" s="3"/>
      <c r="H81" s="14"/>
      <c r="I81" s="16"/>
      <c r="J81" s="16"/>
      <c r="K81" s="3"/>
      <c r="L81" s="3"/>
      <c r="M81" s="16"/>
      <c r="N81" s="16"/>
      <c r="O81" s="3">
        <v>90</v>
      </c>
      <c r="P81" s="3">
        <v>3</v>
      </c>
      <c r="Q81" s="16"/>
      <c r="R81" s="16"/>
      <c r="S81" s="14" t="s">
        <v>228</v>
      </c>
      <c r="T81" s="38" t="s">
        <v>39</v>
      </c>
    </row>
    <row r="82" spans="1:20" ht="16.5" x14ac:dyDescent="0.2">
      <c r="A82" s="10"/>
      <c r="B82" s="37" t="s">
        <v>202</v>
      </c>
      <c r="C82" s="13" t="s">
        <v>124</v>
      </c>
      <c r="D82" s="15" t="s">
        <v>58</v>
      </c>
      <c r="E82" s="13" t="s">
        <v>59</v>
      </c>
      <c r="F82" s="3" t="s">
        <v>60</v>
      </c>
      <c r="G82" s="3"/>
      <c r="H82" s="14"/>
      <c r="I82" s="16"/>
      <c r="J82" s="16"/>
      <c r="K82" s="3"/>
      <c r="L82" s="3"/>
      <c r="M82" s="16"/>
      <c r="N82" s="16"/>
      <c r="O82" s="3"/>
      <c r="P82" s="3"/>
      <c r="Q82" s="16">
        <v>2</v>
      </c>
      <c r="R82" s="16">
        <v>3</v>
      </c>
      <c r="S82" s="14" t="s">
        <v>215</v>
      </c>
      <c r="T82" s="38" t="s">
        <v>27</v>
      </c>
    </row>
    <row r="83" spans="1:20" ht="33" x14ac:dyDescent="0.2">
      <c r="A83" s="4"/>
      <c r="B83" s="37" t="s">
        <v>203</v>
      </c>
      <c r="C83" s="13" t="s">
        <v>125</v>
      </c>
      <c r="D83" s="15" t="s">
        <v>58</v>
      </c>
      <c r="E83" s="13" t="s">
        <v>59</v>
      </c>
      <c r="F83" s="3" t="s">
        <v>60</v>
      </c>
      <c r="G83" s="3"/>
      <c r="H83" s="14"/>
      <c r="I83" s="16"/>
      <c r="J83" s="16"/>
      <c r="K83" s="3"/>
      <c r="L83" s="3"/>
      <c r="M83" s="16"/>
      <c r="N83" s="16"/>
      <c r="O83" s="3"/>
      <c r="P83" s="3"/>
      <c r="Q83" s="16">
        <v>2</v>
      </c>
      <c r="R83" s="16">
        <v>3</v>
      </c>
      <c r="S83" s="14" t="s">
        <v>228</v>
      </c>
      <c r="T83" s="38" t="s">
        <v>27</v>
      </c>
    </row>
    <row r="84" spans="1:20" ht="16.5" x14ac:dyDescent="0.2">
      <c r="A84" s="4"/>
      <c r="B84" s="37" t="s">
        <v>204</v>
      </c>
      <c r="C84" s="13" t="s">
        <v>126</v>
      </c>
      <c r="D84" s="15" t="s">
        <v>58</v>
      </c>
      <c r="E84" s="13" t="s">
        <v>62</v>
      </c>
      <c r="F84" s="3" t="s">
        <v>63</v>
      </c>
      <c r="G84" s="3"/>
      <c r="H84" s="14"/>
      <c r="I84" s="16"/>
      <c r="J84" s="16"/>
      <c r="K84" s="3"/>
      <c r="L84" s="3"/>
      <c r="M84" s="16"/>
      <c r="N84" s="16"/>
      <c r="O84" s="3"/>
      <c r="P84" s="3"/>
      <c r="Q84" s="16">
        <v>2</v>
      </c>
      <c r="R84" s="16">
        <v>2</v>
      </c>
      <c r="S84" s="14" t="s">
        <v>215</v>
      </c>
      <c r="T84" s="38" t="s">
        <v>27</v>
      </c>
    </row>
    <row r="85" spans="1:20" ht="82.5" customHeight="1" x14ac:dyDescent="0.2">
      <c r="A85" s="10" t="s">
        <v>188</v>
      </c>
      <c r="B85" s="53" t="s">
        <v>205</v>
      </c>
      <c r="C85" s="13" t="s">
        <v>127</v>
      </c>
      <c r="D85" s="15" t="s">
        <v>58</v>
      </c>
      <c r="E85" s="13" t="s">
        <v>62</v>
      </c>
      <c r="F85" s="3" t="s">
        <v>63</v>
      </c>
      <c r="G85" s="3"/>
      <c r="H85" s="14"/>
      <c r="I85" s="16"/>
      <c r="J85" s="16"/>
      <c r="K85" s="3"/>
      <c r="L85" s="3"/>
      <c r="M85" s="16"/>
      <c r="N85" s="16"/>
      <c r="O85" s="3"/>
      <c r="P85" s="3"/>
      <c r="Q85" s="16">
        <v>2</v>
      </c>
      <c r="R85" s="16">
        <v>3</v>
      </c>
      <c r="S85" s="14" t="s">
        <v>228</v>
      </c>
      <c r="T85" s="38" t="s">
        <v>27</v>
      </c>
    </row>
    <row r="86" spans="1:20" ht="16.5" x14ac:dyDescent="0.2">
      <c r="A86" s="4"/>
      <c r="B86" s="53" t="s">
        <v>206</v>
      </c>
      <c r="C86" s="14" t="s">
        <v>128</v>
      </c>
      <c r="D86" s="15" t="s">
        <v>58</v>
      </c>
      <c r="E86" s="13" t="s">
        <v>62</v>
      </c>
      <c r="F86" s="3" t="s">
        <v>63</v>
      </c>
      <c r="G86" s="3"/>
      <c r="H86" s="14"/>
      <c r="I86" s="16"/>
      <c r="J86" s="16"/>
      <c r="K86" s="3"/>
      <c r="L86" s="3"/>
      <c r="M86" s="16"/>
      <c r="N86" s="16"/>
      <c r="O86" s="3"/>
      <c r="P86" s="3"/>
      <c r="Q86" s="16">
        <v>2</v>
      </c>
      <c r="R86" s="16">
        <v>3</v>
      </c>
      <c r="S86" s="14" t="s">
        <v>216</v>
      </c>
      <c r="T86" s="3" t="s">
        <v>27</v>
      </c>
    </row>
    <row r="87" spans="1:20" ht="16.5" x14ac:dyDescent="0.2">
      <c r="A87" s="10"/>
      <c r="B87" s="53" t="s">
        <v>207</v>
      </c>
      <c r="C87" s="14" t="s">
        <v>129</v>
      </c>
      <c r="D87" s="15" t="s">
        <v>58</v>
      </c>
      <c r="E87" s="13" t="s">
        <v>62</v>
      </c>
      <c r="F87" s="3" t="s">
        <v>63</v>
      </c>
      <c r="G87" s="3"/>
      <c r="H87" s="14"/>
      <c r="I87" s="16"/>
      <c r="J87" s="16"/>
      <c r="K87" s="3"/>
      <c r="L87" s="3"/>
      <c r="M87" s="16"/>
      <c r="N87" s="16"/>
      <c r="O87" s="3"/>
      <c r="P87" s="3"/>
      <c r="Q87" s="16">
        <v>2</v>
      </c>
      <c r="R87" s="16">
        <v>2</v>
      </c>
      <c r="S87" s="14" t="s">
        <v>217</v>
      </c>
      <c r="T87" s="3" t="s">
        <v>27</v>
      </c>
    </row>
    <row r="88" spans="1:20" ht="16.5" x14ac:dyDescent="0.2">
      <c r="A88" s="10"/>
      <c r="B88" s="53" t="s">
        <v>208</v>
      </c>
      <c r="C88" s="13" t="s">
        <v>130</v>
      </c>
      <c r="D88" s="15" t="s">
        <v>58</v>
      </c>
      <c r="E88" s="13" t="s">
        <v>62</v>
      </c>
      <c r="F88" s="3" t="s">
        <v>63</v>
      </c>
      <c r="G88" s="3"/>
      <c r="H88" s="14"/>
      <c r="I88" s="16"/>
      <c r="J88" s="16"/>
      <c r="K88" s="3"/>
      <c r="L88" s="3"/>
      <c r="M88" s="16"/>
      <c r="N88" s="16"/>
      <c r="O88" s="3"/>
      <c r="P88" s="3"/>
      <c r="Q88" s="16">
        <v>2</v>
      </c>
      <c r="R88" s="16">
        <v>2</v>
      </c>
      <c r="S88" s="14" t="s">
        <v>217</v>
      </c>
      <c r="T88" s="38" t="s">
        <v>27</v>
      </c>
    </row>
    <row r="89" spans="1:20" ht="16.5" x14ac:dyDescent="0.2">
      <c r="A89" s="10"/>
      <c r="B89" s="53" t="s">
        <v>209</v>
      </c>
      <c r="C89" s="13" t="s">
        <v>131</v>
      </c>
      <c r="D89" s="15" t="s">
        <v>58</v>
      </c>
      <c r="E89" s="13" t="s">
        <v>62</v>
      </c>
      <c r="F89" s="3" t="s">
        <v>63</v>
      </c>
      <c r="G89" s="3"/>
      <c r="H89" s="14"/>
      <c r="I89" s="16"/>
      <c r="J89" s="16"/>
      <c r="K89" s="3"/>
      <c r="L89" s="3"/>
      <c r="M89" s="16"/>
      <c r="N89" s="16"/>
      <c r="O89" s="3"/>
      <c r="P89" s="3"/>
      <c r="Q89" s="16">
        <v>2</v>
      </c>
      <c r="R89" s="16">
        <v>2</v>
      </c>
      <c r="S89" s="14" t="s">
        <v>217</v>
      </c>
      <c r="T89" s="38" t="s">
        <v>27</v>
      </c>
    </row>
    <row r="90" spans="1:20" ht="16.5" x14ac:dyDescent="0.2">
      <c r="A90" s="10"/>
      <c r="B90" s="37" t="s">
        <v>210</v>
      </c>
      <c r="C90" s="13" t="s">
        <v>132</v>
      </c>
      <c r="D90" s="15" t="s">
        <v>58</v>
      </c>
      <c r="E90" s="13" t="s">
        <v>121</v>
      </c>
      <c r="F90" s="3" t="s">
        <v>122</v>
      </c>
      <c r="G90" s="3"/>
      <c r="H90" s="14"/>
      <c r="I90" s="16"/>
      <c r="J90" s="16"/>
      <c r="K90" s="3"/>
      <c r="L90" s="3"/>
      <c r="M90" s="16"/>
      <c r="N90" s="16"/>
      <c r="O90" s="3"/>
      <c r="P90" s="3"/>
      <c r="Q90" s="16">
        <v>0</v>
      </c>
      <c r="R90" s="16">
        <v>7</v>
      </c>
      <c r="S90" s="14" t="s">
        <v>228</v>
      </c>
      <c r="T90" s="38" t="s">
        <v>45</v>
      </c>
    </row>
    <row r="91" spans="1:20" ht="49.5" x14ac:dyDescent="0.2">
      <c r="A91" s="10"/>
      <c r="B91" s="57" t="s">
        <v>178</v>
      </c>
      <c r="C91" s="13" t="s">
        <v>96</v>
      </c>
      <c r="D91" s="15" t="s">
        <v>97</v>
      </c>
      <c r="E91" s="13" t="s">
        <v>62</v>
      </c>
      <c r="F91" s="3" t="s">
        <v>63</v>
      </c>
      <c r="G91" s="3"/>
      <c r="H91" s="14"/>
      <c r="I91" s="16"/>
      <c r="J91" s="16"/>
      <c r="K91" s="3"/>
      <c r="L91" s="3"/>
      <c r="M91" s="16"/>
      <c r="N91" s="16"/>
      <c r="O91" s="3"/>
      <c r="P91" s="3"/>
      <c r="Q91" s="16">
        <v>2</v>
      </c>
      <c r="R91" s="16">
        <v>3</v>
      </c>
      <c r="S91" s="14"/>
      <c r="T91" s="38" t="s">
        <v>42</v>
      </c>
    </row>
    <row r="92" spans="1:20" ht="16.5" x14ac:dyDescent="0.2">
      <c r="A92" s="4"/>
      <c r="B92" s="1"/>
      <c r="C92" s="3"/>
      <c r="D92" s="3"/>
      <c r="E92" s="4">
        <f>SUM(G92,I92,K92,M92,O92,Q92)</f>
        <v>366</v>
      </c>
      <c r="F92" s="4">
        <f>SUM(H92,J92,L92,N92,P92,R92)</f>
        <v>180</v>
      </c>
      <c r="G92" s="1">
        <f>SUM(G23:G91)</f>
        <v>26</v>
      </c>
      <c r="H92" s="1">
        <f t="shared" ref="H92:R92" si="2">SUM(H23:H91)</f>
        <v>31</v>
      </c>
      <c r="I92" s="1">
        <f t="shared" si="2"/>
        <v>22</v>
      </c>
      <c r="J92" s="1">
        <f t="shared" si="2"/>
        <v>30</v>
      </c>
      <c r="K92" s="1">
        <f t="shared" si="2"/>
        <v>82</v>
      </c>
      <c r="L92" s="1">
        <f t="shared" si="2"/>
        <v>31</v>
      </c>
      <c r="M92" s="1">
        <f>SUM(M23:M91)-M61</f>
        <v>110</v>
      </c>
      <c r="N92" s="1">
        <f>SUM(N23:N91)-N61</f>
        <v>29</v>
      </c>
      <c r="O92" s="1">
        <f t="shared" si="2"/>
        <v>108</v>
      </c>
      <c r="P92" s="1">
        <f t="shared" si="2"/>
        <v>29</v>
      </c>
      <c r="Q92" s="1">
        <f t="shared" si="2"/>
        <v>18</v>
      </c>
      <c r="R92" s="1">
        <f t="shared" si="2"/>
        <v>30</v>
      </c>
    </row>
    <row r="93" spans="1:20" ht="16.5" x14ac:dyDescent="0.2">
      <c r="A93" s="34"/>
      <c r="B93" s="7"/>
      <c r="C93" s="7"/>
      <c r="D93" s="7"/>
      <c r="E93" s="31"/>
      <c r="F93" s="31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29"/>
      <c r="T93" s="7"/>
    </row>
    <row r="94" spans="1:20" ht="27.6" customHeight="1" x14ac:dyDescent="0.2">
      <c r="A94" s="25" t="s">
        <v>133</v>
      </c>
      <c r="B94" s="7"/>
      <c r="C94" s="7"/>
      <c r="D94" s="7"/>
      <c r="E94" s="31"/>
      <c r="F94" s="31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1:20" ht="41.45" customHeight="1" x14ac:dyDescent="0.2">
      <c r="A95" s="26" t="s">
        <v>96</v>
      </c>
      <c r="B95" s="40" t="s">
        <v>134</v>
      </c>
      <c r="C95" s="40"/>
      <c r="D95" s="40"/>
      <c r="E95" s="40"/>
      <c r="F95" s="40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1:20" ht="16.5" x14ac:dyDescent="0.2">
      <c r="A96" s="26" t="s">
        <v>135</v>
      </c>
      <c r="B96" s="27" t="s">
        <v>136</v>
      </c>
      <c r="C96" s="7"/>
      <c r="D96" s="7"/>
      <c r="E96" s="31"/>
      <c r="F96" s="31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ht="15.6" customHeight="1" x14ac:dyDescent="0.2">
      <c r="A97" s="26"/>
      <c r="B97" s="7"/>
      <c r="C97" s="7"/>
      <c r="D97" s="7"/>
      <c r="E97" s="31"/>
      <c r="F97" s="31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1:18" ht="27.6" customHeight="1" x14ac:dyDescent="0.2">
      <c r="A98" s="28" t="s">
        <v>137</v>
      </c>
      <c r="B98" s="7"/>
      <c r="C98" s="7"/>
      <c r="D98" s="7"/>
      <c r="E98" s="31"/>
      <c r="F98" s="31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1:18" ht="13.9" customHeight="1" x14ac:dyDescent="0.2">
      <c r="A99" s="26" t="s">
        <v>138</v>
      </c>
      <c r="B99" s="27" t="s">
        <v>139</v>
      </c>
      <c r="C99" s="7"/>
      <c r="D99" s="7"/>
      <c r="E99" s="31"/>
      <c r="F99" s="31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1:18" ht="16.5" x14ac:dyDescent="0.2">
      <c r="A100" s="26" t="s">
        <v>63</v>
      </c>
      <c r="B100" s="27" t="s">
        <v>140</v>
      </c>
      <c r="C100" s="7"/>
      <c r="D100" s="7"/>
      <c r="E100" s="31"/>
      <c r="F100" s="31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1:18" ht="16.5" x14ac:dyDescent="0.2">
      <c r="A101" s="26" t="s">
        <v>60</v>
      </c>
      <c r="B101" s="27" t="s">
        <v>141</v>
      </c>
      <c r="C101" s="7"/>
      <c r="D101" s="7"/>
      <c r="E101" s="31"/>
      <c r="F101" s="31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1:18" ht="16.5" x14ac:dyDescent="0.2">
      <c r="A102" s="26" t="s">
        <v>122</v>
      </c>
      <c r="B102" s="27" t="s">
        <v>142</v>
      </c>
      <c r="C102" s="7"/>
      <c r="D102" s="7"/>
      <c r="E102" s="31"/>
      <c r="F102" s="31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1:18" ht="16.5" x14ac:dyDescent="0.2">
      <c r="A103" s="26" t="s">
        <v>27</v>
      </c>
      <c r="B103" s="27" t="s">
        <v>28</v>
      </c>
      <c r="C103" s="7"/>
      <c r="D103" s="7"/>
      <c r="E103" s="31"/>
      <c r="F103" s="31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ht="16.5" x14ac:dyDescent="0.2">
      <c r="A104" s="26" t="s">
        <v>30</v>
      </c>
      <c r="B104" s="27" t="s">
        <v>31</v>
      </c>
      <c r="C104" s="7"/>
      <c r="D104" s="7"/>
      <c r="E104" s="31"/>
      <c r="F104" s="31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1:18" ht="16.5" x14ac:dyDescent="0.2">
      <c r="A105" s="26" t="s">
        <v>33</v>
      </c>
      <c r="B105" s="27" t="s">
        <v>34</v>
      </c>
      <c r="C105" s="7"/>
      <c r="D105" s="7"/>
      <c r="E105" s="31"/>
      <c r="F105" s="31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1:18" ht="16.5" x14ac:dyDescent="0.2">
      <c r="A106" s="26" t="s">
        <v>36</v>
      </c>
      <c r="B106" s="27" t="s">
        <v>37</v>
      </c>
      <c r="C106" s="7"/>
      <c r="D106" s="7"/>
      <c r="E106" s="31"/>
      <c r="F106" s="31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1:18" ht="16.5" x14ac:dyDescent="0.2">
      <c r="A107" s="26" t="s">
        <v>39</v>
      </c>
      <c r="B107" s="27" t="s">
        <v>40</v>
      </c>
      <c r="C107" s="7"/>
      <c r="D107" s="7"/>
      <c r="E107" s="31"/>
      <c r="F107" s="31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1:18" ht="16.5" x14ac:dyDescent="0.2">
      <c r="A108" s="26" t="s">
        <v>42</v>
      </c>
      <c r="B108" s="27" t="s">
        <v>97</v>
      </c>
      <c r="C108" s="7"/>
      <c r="D108" s="7"/>
      <c r="E108" s="31"/>
      <c r="F108" s="31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1:18" ht="16.5" x14ac:dyDescent="0.2">
      <c r="A109" s="26" t="s">
        <v>45</v>
      </c>
      <c r="B109" s="27" t="s">
        <v>143</v>
      </c>
      <c r="C109" s="7"/>
      <c r="D109" s="7"/>
      <c r="E109" s="31"/>
      <c r="F109" s="31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</sheetData>
  <sheetProtection algorithmName="SHA-512" hashValue="9SXuiysVMYcnYP7s4Z5FctqVg5ze3pep6aDkYSX/++KJ31grV8DL9UxnEW6DL3n5x768FH6avLX1dj0TUtuEXA==" saltValue="n9PFAoqVwHq4trKcVJNB/Q==" spinCount="100000" sheet="1" insertColumns="0" insertRows="0" insertHyperlinks="0" deleteColumns="0" deleteRows="0" pivotTables="0"/>
  <autoFilter ref="A19:R92" xr:uid="{6A72DC4E-A0F1-43B1-A525-87484C1E543D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6">
    <mergeCell ref="O20:P20"/>
    <mergeCell ref="Q20:R20"/>
    <mergeCell ref="B95:F95"/>
    <mergeCell ref="S19:S21"/>
    <mergeCell ref="T19:T21"/>
    <mergeCell ref="F6:L6"/>
    <mergeCell ref="A19:A21"/>
    <mergeCell ref="C19:C21"/>
    <mergeCell ref="D19:D21"/>
    <mergeCell ref="E19:E21"/>
    <mergeCell ref="F19:F21"/>
    <mergeCell ref="G19:R19"/>
    <mergeCell ref="G20:H20"/>
    <mergeCell ref="I20:J20"/>
    <mergeCell ref="K20:L20"/>
    <mergeCell ref="M20:N20"/>
  </mergeCells>
  <printOptions horizontalCentered="1"/>
  <pageMargins left="0.19685039370078741" right="0.19685039370078741" top="0.47244094488188981" bottom="0.47244094488188981" header="0.19685039370078741" footer="0.19685039370078741"/>
  <pageSetup paperSize="8" scale="60" orientation="portrait" r:id="rId1"/>
  <headerFooter>
    <oddFooter>&amp;P. oldal, összesen: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Rekreáció és életmód_2024_2025</vt:lpstr>
    </vt:vector>
  </TitlesOfParts>
  <Company>Károli Gáspár Református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Kucsák Erzsébet</dc:creator>
  <cp:lastModifiedBy>Kucsák Erzsébet</cp:lastModifiedBy>
  <dcterms:created xsi:type="dcterms:W3CDTF">2024-06-18T12:42:14Z</dcterms:created>
  <dcterms:modified xsi:type="dcterms:W3CDTF">2025-01-14T12:05:26Z</dcterms:modified>
</cp:coreProperties>
</file>